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'Лист1'!$7:$9</definedName>
    <definedName name="_xlnm.Print_Area" localSheetId="0">'Лист1'!$A$1:$M$211</definedName>
  </definedNames>
  <calcPr fullCalcOnLoad="1"/>
</workbook>
</file>

<file path=xl/sharedStrings.xml><?xml version="1.0" encoding="utf-8"?>
<sst xmlns="http://schemas.openxmlformats.org/spreadsheetml/2006/main" count="2129" uniqueCount="531">
  <si>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</si>
  <si>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</si>
  <si>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</si>
  <si>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</si>
  <si>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</si>
  <si>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</si>
  <si>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</si>
  <si>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</si>
  <si>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</si>
  <si>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</si>
  <si>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</si>
  <si>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</si>
  <si>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</si>
  <si>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</si>
  <si>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</si>
  <si>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</si>
  <si>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</si>
  <si>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</si>
  <si>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</si>
  <si>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</si>
  <si>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</si>
  <si>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</si>
  <si>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</si>
  <si>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</si>
  <si>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</si>
  <si>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</si>
  <si>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</si>
  <si>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</si>
  <si>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</si>
  <si>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</si>
  <si>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</si>
  <si>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</si>
  <si>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</si>
  <si>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</si>
  <si>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</si>
  <si>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</si>
  <si>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</si>
  <si>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</si>
  <si>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</si>
  <si>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</si>
  <si>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</si>
  <si>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04</t>
  </si>
  <si>
    <t>13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</si>
  <si>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</si>
  <si>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</si>
  <si>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</si>
  <si>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</si>
  <si>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</si>
  <si>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</si>
  <si>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</si>
  <si>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</si>
  <si>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</si>
  <si>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</si>
  <si>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</si>
  <si>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</si>
  <si>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</si>
  <si>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260</t>
  </si>
  <si>
    <t>010</t>
  </si>
  <si>
    <t>012</t>
  </si>
  <si>
    <t>100</t>
  </si>
  <si>
    <t>013</t>
  </si>
  <si>
    <t>25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</si>
  <si>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</si>
  <si>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</si>
  <si>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</si>
  <si>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182</t>
  </si>
  <si>
    <t>250</t>
  </si>
  <si>
    <t>Субвенции бюджетам бюджетной системы Российской Федерации</t>
  </si>
  <si>
    <t>002</t>
  </si>
  <si>
    <t>Плата за негативное воздействие на окружающую среду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</si>
  <si>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</si>
  <si>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</si>
  <si>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</si>
  <si>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</si>
  <si>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</si>
  <si>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</si>
  <si>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</si>
  <si>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</si>
  <si>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</si>
  <si>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</si>
  <si>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</si>
  <si>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</si>
  <si>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</si>
  <si>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</si>
  <si>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</si>
  <si>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118</t>
  </si>
  <si>
    <t>Единый сельскохозяйственный налог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</si>
  <si>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</si>
  <si>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
</t>
  </si>
  <si>
    <t xml:space="preserve">Налог, взимаемый в связи с применением патентной системы налогообложения, зачисляемый в бюджеты муниципальных районов 
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</si>
  <si>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</si>
  <si>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</si>
  <si>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</si>
  <si>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10</t>
  </si>
  <si>
    <t>065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</si>
  <si>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</si>
  <si>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40</t>
  </si>
  <si>
    <t>050</t>
  </si>
  <si>
    <t>900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</si>
  <si>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</si>
  <si>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</si>
  <si>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субсидии бюджетам муниципальных районов</t>
  </si>
  <si>
    <t>Прочие субсидии</t>
  </si>
  <si>
    <t>15</t>
  </si>
  <si>
    <t>20</t>
  </si>
  <si>
    <t>29</t>
  </si>
  <si>
    <t>30</t>
  </si>
  <si>
    <t>35</t>
  </si>
  <si>
    <t>7456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</si>
  <si>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</si>
  <si>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</si>
  <si>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</si>
  <si>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</si>
  <si>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</si>
  <si>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</si>
  <si>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</si>
  <si>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</si>
  <si>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</si>
  <si>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</si>
  <si>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</si>
  <si>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</si>
  <si>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</si>
  <si>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</si>
  <si>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</si>
  <si>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7601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</si>
  <si>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</si>
  <si>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</si>
  <si>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7409</t>
  </si>
  <si>
    <t>7408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</si>
  <si>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</si>
  <si>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</si>
  <si>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</si>
  <si>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</t>
  </si>
  <si>
    <t>904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</si>
  <si>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</si>
  <si>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</si>
  <si>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09</t>
  </si>
  <si>
    <t>17</t>
  </si>
  <si>
    <t>19</t>
  </si>
  <si>
    <t>60</t>
  </si>
  <si>
    <t xml:space="preserve">Доходы от продажи земельных участков, государственная собственность на которые не разграничена
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</si>
  <si>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</si>
  <si>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045</t>
  </si>
  <si>
    <t xml:space="preserve">900 </t>
  </si>
  <si>
    <t>0001</t>
  </si>
  <si>
    <t>7649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</si>
  <si>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</si>
  <si>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</si>
  <si>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</si>
  <si>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</si>
  <si>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Дотации бюджетам на поддержку мер по обеспечению сбалансированности бюджетов
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</si>
  <si>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</si>
  <si>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</si>
  <si>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</si>
  <si>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150</t>
  </si>
  <si>
    <t xml:space="preserve">ДОХОДЫ ОТ ОКАЗАНИЯ ПЛАТНЫХ УСЛУГ И КОМПЕНСАЦИИ ЗАТРАТ ГОСУДАРСТВА
</t>
  </si>
  <si>
    <t>040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</si>
  <si>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</si>
  <si>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</si>
  <si>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компенсации затрат государства
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</si>
  <si>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</si>
  <si>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</si>
  <si>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</si>
  <si>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519</t>
  </si>
  <si>
    <t>7412</t>
  </si>
  <si>
    <t>7488</t>
  </si>
  <si>
    <t>% исполнения</t>
  </si>
  <si>
    <t>тыс. руб.</t>
  </si>
  <si>
    <t>Приложение 2</t>
  </si>
  <si>
    <t>49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</si>
  <si>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</si>
  <si>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</si>
  <si>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</si>
  <si>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123</t>
  </si>
  <si>
    <t>153</t>
  </si>
  <si>
    <t>7587</t>
  </si>
  <si>
    <t>053</t>
  </si>
  <si>
    <t>0289</t>
  </si>
  <si>
    <t>011</t>
  </si>
  <si>
    <t>Налог, взимаемый в связи с применением упрощенной системы налогообложения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</si>
  <si>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</si>
  <si>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</si>
  <si>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</si>
  <si>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</si>
  <si>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</si>
  <si>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</si>
  <si>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</si>
  <si>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</si>
  <si>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</si>
  <si>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</si>
  <si>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</si>
  <si>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</si>
  <si>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</si>
  <si>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</si>
  <si>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</si>
  <si>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</si>
  <si>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</si>
  <si>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080</t>
  </si>
  <si>
    <t>083</t>
  </si>
  <si>
    <t>190</t>
  </si>
  <si>
    <t>193</t>
  </si>
  <si>
    <t>Прочие дотации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</si>
  <si>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</si>
  <si>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Прочие субсидии бюджетам муниципальных районов (на поддержку деятельности муниципальных молодежных центров) </t>
  </si>
  <si>
    <t xml:space="preserve">Прочие субсидии бюджетам муниципальных районов (на комплектование книжных фондов библиотек муниципальных образований Красноярского края) 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</si>
  <si>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</si>
  <si>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</si>
  <si>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</si>
  <si>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</si>
  <si>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</si>
  <si>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</si>
  <si>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</si>
  <si>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</si>
  <si>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организации и осуществлению деятельности по опеке и попечительству в отношении несовершеннолетних) 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</si>
  <si>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</si>
  <si>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</si>
  <si>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платы)</t>
  </si>
  <si>
    <t xml:space="preserve"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 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</si>
  <si>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</si>
  <si>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</si>
  <si>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края)</t>
  </si>
  <si>
    <t xml:space="preserve"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прав) 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</si>
  <si>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</si>
  <si>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</si>
  <si>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поддержку отрасли культуры</t>
  </si>
  <si>
    <t>45</t>
  </si>
  <si>
    <t>303</t>
  </si>
  <si>
    <t>9</t>
  </si>
  <si>
    <t>18</t>
  </si>
  <si>
    <t>21</t>
  </si>
  <si>
    <t>22</t>
  </si>
  <si>
    <t>23</t>
  </si>
  <si>
    <t>24</t>
  </si>
  <si>
    <t>26</t>
  </si>
  <si>
    <t>27</t>
  </si>
  <si>
    <t>28</t>
  </si>
  <si>
    <t>31</t>
  </si>
  <si>
    <t>32</t>
  </si>
  <si>
    <t>33</t>
  </si>
  <si>
    <t>34</t>
  </si>
  <si>
    <t>36</t>
  </si>
  <si>
    <t>37</t>
  </si>
  <si>
    <t>38</t>
  </si>
  <si>
    <t>43</t>
  </si>
  <si>
    <t>44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</si>
  <si>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</si>
  <si>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</si>
  <si>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</si>
  <si>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</si>
  <si>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</si>
  <si>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</si>
  <si>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</si>
  <si>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</si>
  <si>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</si>
  <si>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</si>
  <si>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</si>
  <si>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</si>
  <si>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</si>
  <si>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</si>
  <si>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</si>
  <si>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</si>
  <si>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</si>
  <si>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</si>
  <si>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</si>
  <si>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</si>
  <si>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</si>
  <si>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</si>
  <si>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</si>
  <si>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</si>
  <si>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</si>
  <si>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</si>
  <si>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</si>
  <si>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</si>
  <si>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</si>
  <si>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</si>
  <si>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</si>
  <si>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</si>
  <si>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</si>
  <si>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</si>
  <si>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</si>
  <si>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</si>
  <si>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</si>
  <si>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</si>
  <si>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</si>
  <si>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</si>
  <si>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</si>
  <si>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</si>
  <si>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</si>
  <si>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</si>
  <si>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</si>
  <si>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</si>
  <si>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</si>
  <si>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</si>
  <si>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</si>
  <si>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</si>
  <si>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</si>
  <si>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</si>
  <si>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(по созданию условий для организации досуга и обеспечения жителей поселения услугами организаций культуры)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</si>
  <si>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</si>
  <si>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</si>
  <si>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</si>
  <si>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</t>
  </si>
  <si>
    <t>169</t>
  </si>
  <si>
    <t>170</t>
  </si>
  <si>
    <t>173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</si>
  <si>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</si>
  <si>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</si>
  <si>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</si>
  <si>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</si>
  <si>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</si>
  <si>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</si>
  <si>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</si>
  <si>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</si>
  <si>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</si>
  <si>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</si>
  <si>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</si>
  <si>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</si>
  <si>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</si>
  <si>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</si>
  <si>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</si>
  <si>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006</t>
  </si>
  <si>
    <t>439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</si>
  <si>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</si>
  <si>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</si>
  <si>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</si>
  <si>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</si>
  <si>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</si>
  <si>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</si>
  <si>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</si>
  <si>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</si>
  <si>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</si>
  <si>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</si>
  <si>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</si>
  <si>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2722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</si>
  <si>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</si>
  <si>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</si>
  <si>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 Красноярского края)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</si>
  <si>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</si>
  <si>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</si>
  <si>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</si>
  <si>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</si>
  <si>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</si>
  <si>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</si>
  <si>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на поддержку отрасли культуры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</si>
  <si>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</si>
  <si>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</si>
  <si>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</si>
  <si>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</si>
  <si>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180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</si>
  <si>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</si>
  <si>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</si>
  <si>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032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</si>
  <si>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</si>
  <si>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</si>
  <si>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</si>
  <si>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39</t>
  </si>
  <si>
    <t>41</t>
  </si>
  <si>
    <t>42</t>
  </si>
  <si>
    <t>свыше 100</t>
  </si>
  <si>
    <t>Утверждено на 2022 год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</si>
  <si>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</si>
  <si>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</si>
  <si>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7413</t>
  </si>
  <si>
    <t>Прочие субсидии бюджетам муниципальных районов (на содержание единых дежурно-диспетчерских служб муниципальных образований Красноярского края)</t>
  </si>
  <si>
    <t>7607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</si>
  <si>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</si>
  <si>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7846</t>
  </si>
  <si>
    <t>Субвенции бюджетам муниципальных районов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</si>
  <si>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межбюджетные трансферты, передаваемые бюджетам муниципальных районов (на обеспечение первичных мер пожарной безопасности)</t>
  </si>
  <si>
    <t>7418</t>
  </si>
  <si>
    <t>Прочие межбюджетные трансферты, передаваемые бюджетам муниципальных районов (на поддержку физкультурно-спортивных клубов по месту жительства)</t>
  </si>
  <si>
    <t>7459</t>
  </si>
  <si>
    <t>Прочие межбюджетные трансферты, передаваемые бюджетам муниципальных районов (на софинансирование муниципальных программ формирования современной городской (сельской) среды в поселениях)</t>
  </si>
  <si>
    <t xml:space="preserve">Прочие межбюджетные трансферты, передаваемые бюджетам муниципальных районов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</si>
  <si>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</si>
  <si>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</si>
  <si>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Единый налог на вмененный доход для отдельных видов деятельности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</si>
  <si>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</si>
  <si>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</si>
  <si>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</si>
  <si>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905</t>
  </si>
  <si>
    <t>160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</si>
  <si>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</si>
  <si>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</si>
  <si>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</si>
  <si>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</si>
  <si>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</si>
  <si>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</si>
  <si>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</si>
  <si>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</si>
  <si>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</si>
  <si>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</si>
  <si>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</si>
  <si>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</si>
  <si>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</si>
  <si>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</si>
  <si>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</si>
  <si>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</si>
  <si>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</si>
  <si>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</si>
  <si>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</si>
  <si>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</si>
  <si>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</si>
  <si>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</si>
  <si>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</si>
  <si>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</si>
  <si>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</si>
  <si>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</si>
  <si>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</si>
  <si>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</si>
  <si>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</si>
  <si>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</si>
  <si>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</si>
  <si>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</si>
  <si>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</si>
  <si>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</si>
  <si>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</si>
  <si>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</si>
  <si>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</si>
  <si>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</si>
  <si>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144</t>
  </si>
  <si>
    <t>145</t>
  </si>
  <si>
    <t>146</t>
  </si>
  <si>
    <t>147</t>
  </si>
  <si>
    <t>148</t>
  </si>
  <si>
    <t>149</t>
  </si>
  <si>
    <t>151</t>
  </si>
  <si>
    <t>152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</si>
  <si>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</si>
  <si>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</si>
  <si>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</si>
  <si>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</si>
  <si>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</si>
  <si>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</si>
  <si>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</si>
  <si>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</si>
  <si>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</si>
  <si>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свыше100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</si>
  <si>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</si>
  <si>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2650</t>
  </si>
  <si>
    <t>Прочие субсидии бюджетам муниципальных районов (на выполнение требований федеральных стандартов спортивной подготовки)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</si>
  <si>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</si>
  <si>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</si>
  <si>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7466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</si>
  <si>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</si>
  <si>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7476</t>
  </si>
  <si>
    <t>Прочие субсидии бюджетам муниципальных районов (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ремеслам)</t>
  </si>
  <si>
    <t>7579</t>
  </si>
  <si>
    <t>7645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</si>
  <si>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</si>
  <si>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7661</t>
  </si>
  <si>
    <t>Прочие субсидии бюджетам муниципальных районов (на реализацию инвестиционных проектов субъектами малого и среднего предпринимательства в приоритетных отраслях)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</si>
  <si>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</si>
  <si>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</si>
  <si>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7508</t>
  </si>
  <si>
    <t>Прочие межбюджетные трансферты, передаваемые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</si>
  <si>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7555</t>
  </si>
  <si>
    <t>Прочие межбюджетные трансферты, передаваемые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</si>
  <si>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7641</t>
  </si>
  <si>
    <t>Прочие межбюджетные трансферты, передаваемые бюджетам муниципальных районов (на осуществление расходов, направленных на реализацию мероприятий по поддержке местных инициатив)</t>
  </si>
  <si>
    <t>7745</t>
  </si>
  <si>
    <t>Прочие межбюджетные трансферты, передаваемые бюджетам муниципальных районов (за содействие развитию налогового потенциала)</t>
  </si>
  <si>
    <t>7749</t>
  </si>
  <si>
    <t>164</t>
  </si>
  <si>
    <t>165</t>
  </si>
  <si>
    <t>166</t>
  </si>
  <si>
    <t>167</t>
  </si>
  <si>
    <t>168</t>
  </si>
  <si>
    <t>171</t>
  </si>
  <si>
    <t>172</t>
  </si>
  <si>
    <t>174</t>
  </si>
  <si>
    <t>175</t>
  </si>
  <si>
    <t>176</t>
  </si>
  <si>
    <t>177</t>
  </si>
  <si>
    <t>Прочие субсидии бюджетам муниципальных районов (на gпредоставление на конкурсной основе субсидий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</si>
  <si>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(по ревизионной комиссии)</t>
  </si>
  <si>
    <t>Прочие межбюджетные трансферты, передаваемые бюджетам муниципальных районов (на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</si>
  <si>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07</t>
  </si>
  <si>
    <t>902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</si>
  <si>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</si>
  <si>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</si>
  <si>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031</t>
  </si>
  <si>
    <t>7398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</si>
  <si>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</si>
  <si>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7668</t>
  </si>
  <si>
    <t>Прочие субсидии бюджетам муниципальных районов (реализацию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</si>
  <si>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1034</t>
  </si>
  <si>
    <t>Прочие межбюджетные трансферты, передаваемые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</si>
  <si>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7463</t>
  </si>
  <si>
    <t>Прочие субсидии бюджетам муниципальных районов (на обустройство мест (площадок) накопления отходов потребления и (или) приобретение контейнерного оборудования)</t>
  </si>
  <si>
    <t>7596</t>
  </si>
  <si>
    <t>Прочие межбюджетные трансферты, передаваемые бюджетам муниципальных районов (на финансовое обеспечение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2022 год)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</si>
  <si>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</si>
  <si>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</si>
  <si>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178</t>
  </si>
  <si>
    <t>179</t>
  </si>
  <si>
    <t>181</t>
  </si>
  <si>
    <t>183</t>
  </si>
  <si>
    <t>184</t>
  </si>
  <si>
    <t>185</t>
  </si>
  <si>
    <t>186</t>
  </si>
  <si>
    <t>187</t>
  </si>
  <si>
    <t>188</t>
  </si>
  <si>
    <t>189</t>
  </si>
  <si>
    <t>Исполнено за   2022 год</t>
  </si>
  <si>
    <t>0853</t>
  </si>
  <si>
    <t>Прочие межбюджетные трансферты, передаваемые бюджетам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</si>
  <si>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1011</t>
  </si>
  <si>
    <t>Прочие межбюджетные трансферты, передаваемые бюджетам муниципальных районов (из резервного фонда Правительства Красноярского края)</t>
  </si>
  <si>
    <t>Прочие доходы от компенсации затрат  бюджетов муниципальных районов</t>
  </si>
  <si>
    <t>995</t>
  </si>
  <si>
    <t xml:space="preserve">Прочие доходы от компенсации затрат государства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</si>
  <si>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</si>
  <si>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</si>
  <si>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имущества, находящегося в собственности муниципальных районов (за исключением  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</si>
  <si>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191</t>
  </si>
  <si>
    <t>192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</si>
  <si>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</si>
  <si>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</si>
  <si>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Платежи в целях возмещения причиненного ущерба (убытков)</t>
  </si>
  <si>
    <t>Прочие неналоговые доходы</t>
  </si>
  <si>
    <t>Прочие неналоговые доходы бюджетов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</si>
  <si>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</si>
  <si>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195</t>
  </si>
  <si>
    <t>196</t>
  </si>
  <si>
    <t>197</t>
  </si>
  <si>
    <t>198</t>
  </si>
  <si>
    <t>199</t>
  </si>
  <si>
    <t>201</t>
  </si>
  <si>
    <t>к Решению районного Совета депутатов от  №</t>
  </si>
  <si>
    <t xml:space="preserve">Исполнение по доходам бюджета Каратузского района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</si>
</sst>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?"/>
    <numFmt numFmtId="18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17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19" fillId="24" borderId="0" xfId="0" applyFont="1" applyFill="1" applyAlignment="1">
      <alignment/>
    </xf>
    <xf numFmtId="4" fontId="19" fillId="24" borderId="0" xfId="0" applyNumberFormat="1" applyFont="1" applyFill="1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24" borderId="0" xfId="0" applyFont="1" applyFill="1" applyAlignment="1">
      <alignment horizontal="right"/>
    </xf>
    <xf numFmtId="0" fontId="19" fillId="24" borderId="0" xfId="0" applyFont="1" applyFill="1" applyBorder="1" applyAlignment="1">
      <alignment wrapText="1"/>
    </xf>
    <xf numFmtId="0" fontId="19" fillId="24" borderId="0" xfId="0" applyFont="1" applyFill="1" applyBorder="1" applyAlignment="1" applyProtection="1">
      <alignment horizontal="left" wrapText="1"/>
      <protection/>
    </xf>
    <xf numFmtId="0" fontId="19" fillId="0" borderId="10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 quotePrefix="1">
      <alignment horizontal="center" vertical="center" textRotation="90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1" xfId="0" applyNumberFormat="1" applyFont="1" applyFill="1" applyBorder="1" applyAlignment="1" quotePrefix="1">
      <alignment horizontal="center" vertical="center" textRotation="90" wrapText="1"/>
    </xf>
    <xf numFmtId="0" fontId="19" fillId="0" borderId="11" xfId="0" applyNumberFormat="1" applyFont="1" applyFill="1" applyBorder="1" applyAlignment="1" quotePrefix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 quotePrefix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top"/>
    </xf>
    <xf numFmtId="0" fontId="19" fillId="0" borderId="11" xfId="0" applyNumberFormat="1" applyFont="1" applyFill="1" applyBorder="1" applyAlignment="1">
      <alignment vertical="top" wrapText="1"/>
    </xf>
    <xf numFmtId="4" fontId="19" fillId="0" borderId="11" xfId="0" applyNumberFormat="1" applyFont="1" applyFill="1" applyBorder="1" applyAlignment="1">
      <alignment vertical="top"/>
    </xf>
    <xf numFmtId="4" fontId="19" fillId="24" borderId="11" xfId="0" applyNumberFormat="1" applyFont="1" applyFill="1" applyBorder="1" applyAlignment="1">
      <alignment vertical="top"/>
    </xf>
    <xf numFmtId="49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justify" vertical="center" wrapText="1"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/>
    </xf>
    <xf numFmtId="2" fontId="19" fillId="0" borderId="12" xfId="0" applyNumberFormat="1" applyFont="1" applyBorder="1" applyAlignment="1">
      <alignment/>
    </xf>
    <xf numFmtId="2" fontId="19" fillId="0" borderId="11" xfId="0" applyNumberFormat="1" applyFont="1" applyFill="1" applyBorder="1" applyAlignment="1">
      <alignment vertical="top"/>
    </xf>
    <xf numFmtId="0" fontId="19" fillId="0" borderId="13" xfId="0" applyFont="1" applyFill="1" applyBorder="1" applyAlignment="1">
      <alignment horizontal="justify" vertical="top" wrapText="1"/>
    </xf>
    <xf numFmtId="49" fontId="19" fillId="24" borderId="11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justify" vertical="top" wrapText="1"/>
    </xf>
    <xf numFmtId="4" fontId="19" fillId="0" borderId="14" xfId="0" applyNumberFormat="1" applyFont="1" applyFill="1" applyBorder="1" applyAlignment="1">
      <alignment vertical="top"/>
    </xf>
    <xf numFmtId="4" fontId="19" fillId="24" borderId="14" xfId="0" applyNumberFormat="1" applyFont="1" applyFill="1" applyBorder="1" applyAlignment="1">
      <alignment vertical="top"/>
    </xf>
    <xf numFmtId="0" fontId="19" fillId="0" borderId="11" xfId="0" applyFont="1" applyFill="1" applyBorder="1" applyAlignment="1" quotePrefix="1">
      <alignment horizontal="justify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right" vertical="top" wrapText="1"/>
    </xf>
    <xf numFmtId="0" fontId="19" fillId="0" borderId="11" xfId="0" applyFont="1" applyBorder="1" applyAlignment="1" quotePrefix="1">
      <alignment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right" vertical="top" wrapText="1"/>
    </xf>
    <xf numFmtId="0" fontId="19" fillId="0" borderId="11" xfId="0" applyFont="1" applyBorder="1" applyAlignment="1">
      <alignment vertical="top" wrapText="1"/>
    </xf>
    <xf numFmtId="0" fontId="19" fillId="0" borderId="11" xfId="53" applyFont="1" applyFill="1" applyBorder="1" applyAlignment="1">
      <alignment horizontal="justify" vertical="top" wrapText="1"/>
      <protection/>
    </xf>
    <xf numFmtId="0" fontId="19" fillId="24" borderId="11" xfId="53" applyFont="1" applyFill="1" applyBorder="1" applyAlignment="1">
      <alignment horizontal="justify" vertical="top" wrapText="1"/>
      <protection/>
    </xf>
    <xf numFmtId="0" fontId="19" fillId="24" borderId="11" xfId="0" applyNumberFormat="1" applyFont="1" applyFill="1" applyBorder="1" applyAlignment="1">
      <alignment vertical="top" wrapText="1"/>
    </xf>
    <xf numFmtId="0" fontId="19" fillId="24" borderId="11" xfId="0" applyFont="1" applyFill="1" applyBorder="1" applyAlignment="1">
      <alignment horizontal="justify" vertical="top" wrapText="1"/>
    </xf>
    <xf numFmtId="0" fontId="19" fillId="0" borderId="11" xfId="53" applyFont="1" applyFill="1" applyBorder="1" applyAlignment="1">
      <alignment horizontal="justify" vertical="center" wrapText="1"/>
      <protection/>
    </xf>
    <xf numFmtId="49" fontId="19" fillId="0" borderId="11" xfId="54" applyNumberFormat="1" applyFont="1" applyFill="1" applyBorder="1" applyAlignment="1">
      <alignment horizontal="left" vertical="center" wrapText="1"/>
      <protection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justify" wrapText="1"/>
    </xf>
    <xf numFmtId="0" fontId="19" fillId="0" borderId="11" xfId="0" applyFont="1" applyFill="1" applyBorder="1" applyAlignment="1">
      <alignment horizontal="justify"/>
    </xf>
    <xf numFmtId="0" fontId="19" fillId="0" borderId="0" xfId="0" applyFont="1" applyAlignment="1">
      <alignment vertical="center" wrapText="1"/>
    </xf>
    <xf numFmtId="0" fontId="19" fillId="0" borderId="16" xfId="0" applyFont="1" applyBorder="1" applyAlignment="1">
      <alignment wrapText="1"/>
    </xf>
    <xf numFmtId="2" fontId="19" fillId="0" borderId="16" xfId="0" applyNumberFormat="1" applyFont="1" applyBorder="1" applyAlignment="1">
      <alignment/>
    </xf>
    <xf numFmtId="2" fontId="19" fillId="0" borderId="17" xfId="0" applyNumberFormat="1" applyFont="1" applyFill="1" applyBorder="1" applyAlignment="1">
      <alignment vertical="top"/>
    </xf>
    <xf numFmtId="2" fontId="19" fillId="0" borderId="11" xfId="0" applyNumberFormat="1" applyFont="1" applyBorder="1" applyAlignment="1">
      <alignment/>
    </xf>
    <xf numFmtId="4" fontId="19" fillId="24" borderId="11" xfId="0" applyNumberFormat="1" applyFont="1" applyFill="1" applyBorder="1" applyAlignment="1">
      <alignment/>
    </xf>
    <xf numFmtId="49" fontId="19" fillId="24" borderId="17" xfId="55" applyNumberFormat="1" applyFont="1" applyFill="1" applyBorder="1" applyAlignment="1" applyProtection="1">
      <alignment horizontal="center" vertical="center" wrapText="1"/>
      <protection/>
    </xf>
    <xf numFmtId="49" fontId="19" fillId="24" borderId="15" xfId="55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right" wrapText="1"/>
    </xf>
    <xf numFmtId="0" fontId="19" fillId="24" borderId="0" xfId="0" applyFont="1" applyFill="1" applyBorder="1" applyAlignment="1" applyProtection="1">
      <alignment horizontal="right"/>
      <protection/>
    </xf>
    <xf numFmtId="0" fontId="19" fillId="24" borderId="0" xfId="0" applyFont="1" applyFill="1" applyBorder="1" applyAlignment="1" applyProtection="1">
      <alignment horizontal="left" wrapText="1"/>
      <protection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 quotePrefix="1">
      <alignment horizontal="center" vertical="center" textRotation="90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quotePrefix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1 12 13" xfId="54"/>
    <cellStyle name="Обычный_Бюджет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view="pageBreakPreview" zoomScaleSheetLayoutView="100" zoomScalePageLayoutView="0" workbookViewId="0" topLeftCell="A1">
      <selection activeCell="J7" sqref="J7:J8"/>
    </sheetView>
  </sheetViews>
  <sheetFormatPr defaultColWidth="9.00390625" defaultRowHeight="12.75"/>
  <cols>
    <col min="1" max="1" width="5.375" style="2" customWidth="1"/>
    <col min="2" max="2" width="5.625" style="3" customWidth="1"/>
    <col min="3" max="3" width="3.875" style="3" customWidth="1"/>
    <col min="4" max="4" width="4.25390625" style="3" customWidth="1"/>
    <col min="5" max="5" width="4.00390625" style="3" customWidth="1"/>
    <col min="6" max="6" width="4.875" style="3" customWidth="1"/>
    <col min="7" max="7" width="3.625" style="3" customWidth="1"/>
    <col min="8" max="8" width="6.625" style="3" customWidth="1"/>
    <col min="9" max="9" width="6.00390625" style="3" customWidth="1"/>
    <col min="10" max="10" width="89.875" style="3" customWidth="1"/>
    <col min="11" max="11" width="12.125" style="5" customWidth="1"/>
    <col min="12" max="12" width="11.875" style="5" customWidth="1"/>
    <col min="13" max="13" width="11.125" style="5" customWidth="1"/>
    <col min="14" max="15" width="3.125" style="2" bestFit="1" customWidth="1"/>
    <col min="16" max="16384" width="9.125" style="2" customWidth="1"/>
  </cols>
  <sheetData>
    <row r="1" spans="1:13" s="4" customFormat="1" ht="12.75">
      <c r="A1" s="7"/>
      <c r="B1" s="8"/>
      <c r="C1" s="8"/>
      <c r="D1" s="8"/>
      <c r="E1" s="8"/>
      <c r="F1" s="8"/>
      <c r="G1" s="8"/>
      <c r="H1" s="8"/>
      <c r="I1" s="8"/>
      <c r="J1" s="8"/>
      <c r="K1" s="9"/>
      <c r="L1" s="64" t="s">
        <v>168</v>
      </c>
      <c r="M1" s="64"/>
    </row>
    <row r="2" spans="1:13" s="4" customFormat="1" ht="39" customHeight="1">
      <c r="A2" s="7"/>
      <c r="B2" s="8"/>
      <c r="C2" s="8"/>
      <c r="D2" s="8"/>
      <c r="E2" s="8"/>
      <c r="F2" s="8"/>
      <c r="G2" s="8"/>
      <c r="H2" s="8"/>
      <c r="I2" s="8"/>
      <c r="J2" s="8"/>
      <c r="K2" s="9"/>
      <c r="L2" s="65" t="s">
        <v>529</v>
      </c>
      <c r="M2" s="65"/>
    </row>
    <row r="3" spans="1:13" s="4" customFormat="1" ht="12.75">
      <c r="A3" s="7"/>
      <c r="B3" s="8"/>
      <c r="C3" s="8"/>
      <c r="D3" s="8"/>
      <c r="E3" s="8"/>
      <c r="F3" s="8"/>
      <c r="G3" s="8"/>
      <c r="H3" s="8"/>
      <c r="I3" s="8"/>
      <c r="J3" s="8"/>
      <c r="K3" s="10"/>
      <c r="L3" s="65"/>
      <c r="M3" s="65"/>
    </row>
    <row r="4" spans="1:13" s="4" customFormat="1" ht="12.75">
      <c r="A4" s="7"/>
      <c r="B4" s="8"/>
      <c r="C4" s="8"/>
      <c r="D4" s="8"/>
      <c r="E4" s="8"/>
      <c r="F4" s="8"/>
      <c r="G4" s="8"/>
      <c r="H4" s="8"/>
      <c r="I4" s="8"/>
      <c r="J4" s="8"/>
      <c r="K4" s="10"/>
      <c r="L4" s="11"/>
      <c r="M4" s="11"/>
    </row>
    <row r="5" spans="1:13" s="4" customFormat="1" ht="18.75">
      <c r="A5" s="73" t="s">
        <v>530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4" customFormat="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  <c r="L6" s="63" t="s">
        <v>167</v>
      </c>
      <c r="M6" s="63"/>
    </row>
    <row r="7" spans="1:13" s="4" customFormat="1" ht="12.75">
      <c r="A7" s="66" t="s">
        <v>6</v>
      </c>
      <c r="B7" s="70" t="s">
        <v>14</v>
      </c>
      <c r="C7" s="71"/>
      <c r="D7" s="71"/>
      <c r="E7" s="71"/>
      <c r="F7" s="71"/>
      <c r="G7" s="71"/>
      <c r="H7" s="71"/>
      <c r="I7" s="72"/>
      <c r="J7" s="68" t="s">
        <v>16</v>
      </c>
      <c r="K7" s="60" t="s">
        <v>359</v>
      </c>
      <c r="L7" s="60" t="s">
        <v>504</v>
      </c>
      <c r="M7" s="60" t="s">
        <v>166</v>
      </c>
    </row>
    <row r="8" spans="1:13" s="4" customFormat="1" ht="131.25">
      <c r="A8" s="67"/>
      <c r="B8" s="15" t="s">
        <v>15</v>
      </c>
      <c r="C8" s="16" t="s">
        <v>0</v>
      </c>
      <c r="D8" s="16" t="s">
        <v>1</v>
      </c>
      <c r="E8" s="16" t="s">
        <v>2</v>
      </c>
      <c r="F8" s="16" t="s">
        <v>3</v>
      </c>
      <c r="G8" s="15" t="s">
        <v>7</v>
      </c>
      <c r="H8" s="15" t="s">
        <v>18</v>
      </c>
      <c r="I8" s="15" t="s">
        <v>17</v>
      </c>
      <c r="J8" s="69"/>
      <c r="K8" s="61"/>
      <c r="L8" s="61"/>
      <c r="M8" s="61"/>
    </row>
    <row r="9" spans="1:13" s="4" customFormat="1" ht="12.75">
      <c r="A9" s="14"/>
      <c r="B9" s="18" t="s">
        <v>4</v>
      </c>
      <c r="C9" s="18" t="s">
        <v>8</v>
      </c>
      <c r="D9" s="18" t="s">
        <v>9</v>
      </c>
      <c r="E9" s="18" t="s">
        <v>10</v>
      </c>
      <c r="F9" s="18" t="s">
        <v>11</v>
      </c>
      <c r="G9" s="18" t="s">
        <v>12</v>
      </c>
      <c r="H9" s="18" t="s">
        <v>13</v>
      </c>
      <c r="I9" s="18" t="s">
        <v>5</v>
      </c>
      <c r="J9" s="17">
        <v>9</v>
      </c>
      <c r="K9" s="19">
        <v>10</v>
      </c>
      <c r="L9" s="19">
        <v>11</v>
      </c>
      <c r="M9" s="19">
        <v>12</v>
      </c>
    </row>
    <row r="10" spans="1:15" ht="12.75">
      <c r="A10" s="20" t="s">
        <v>4</v>
      </c>
      <c r="B10" s="21" t="s">
        <v>21</v>
      </c>
      <c r="C10" s="21" t="s">
        <v>4</v>
      </c>
      <c r="D10" s="21" t="s">
        <v>19</v>
      </c>
      <c r="E10" s="21" t="s">
        <v>19</v>
      </c>
      <c r="F10" s="21" t="s">
        <v>21</v>
      </c>
      <c r="G10" s="21" t="s">
        <v>19</v>
      </c>
      <c r="H10" s="21" t="s">
        <v>22</v>
      </c>
      <c r="I10" s="21" t="s">
        <v>21</v>
      </c>
      <c r="J10" s="22" t="s">
        <v>23</v>
      </c>
      <c r="K10" s="23">
        <f>K11+K21+K31+K44+K47+K58+K60+K66+K72+K108</f>
        <v>72225.45</v>
      </c>
      <c r="L10" s="23">
        <f>L11+L21+L31+L44+L47+L58+L60+L66+L72+L108</f>
        <v>78942.16999999997</v>
      </c>
      <c r="M10" s="24" t="s">
        <v>437</v>
      </c>
      <c r="N10" s="1"/>
      <c r="O10" s="1"/>
    </row>
    <row r="11" spans="1:15" ht="12.75">
      <c r="A11" s="20" t="s">
        <v>8</v>
      </c>
      <c r="B11" s="21" t="s">
        <v>65</v>
      </c>
      <c r="C11" s="21" t="s">
        <v>4</v>
      </c>
      <c r="D11" s="21" t="s">
        <v>26</v>
      </c>
      <c r="E11" s="21" t="s">
        <v>19</v>
      </c>
      <c r="F11" s="21" t="s">
        <v>21</v>
      </c>
      <c r="G11" s="21" t="s">
        <v>19</v>
      </c>
      <c r="H11" s="21" t="s">
        <v>22</v>
      </c>
      <c r="I11" s="21" t="s">
        <v>21</v>
      </c>
      <c r="J11" s="22" t="s">
        <v>76</v>
      </c>
      <c r="K11" s="23">
        <f>K12+K15</f>
        <v>49016.5</v>
      </c>
      <c r="L11" s="23">
        <f>L12+L15</f>
        <v>52043.92999999999</v>
      </c>
      <c r="M11" s="24" t="s">
        <v>358</v>
      </c>
      <c r="N11" s="1"/>
      <c r="O11" s="1"/>
    </row>
    <row r="12" spans="1:15" ht="12.75">
      <c r="A12" s="20" t="s">
        <v>9</v>
      </c>
      <c r="B12" s="21" t="s">
        <v>65</v>
      </c>
      <c r="C12" s="21" t="s">
        <v>4</v>
      </c>
      <c r="D12" s="21" t="s">
        <v>26</v>
      </c>
      <c r="E12" s="21" t="s">
        <v>26</v>
      </c>
      <c r="F12" s="21" t="s">
        <v>21</v>
      </c>
      <c r="G12" s="21" t="s">
        <v>19</v>
      </c>
      <c r="H12" s="21" t="s">
        <v>22</v>
      </c>
      <c r="I12" s="21" t="s">
        <v>28</v>
      </c>
      <c r="J12" s="22" t="s">
        <v>77</v>
      </c>
      <c r="K12" s="23">
        <f>K13</f>
        <v>1310</v>
      </c>
      <c r="L12" s="23">
        <f>L13</f>
        <v>1638.28</v>
      </c>
      <c r="M12" s="24" t="s">
        <v>437</v>
      </c>
      <c r="N12" s="1"/>
      <c r="O12" s="1"/>
    </row>
    <row r="13" spans="1:15" ht="25.5">
      <c r="A13" s="20" t="s">
        <v>10</v>
      </c>
      <c r="B13" s="21" t="s">
        <v>65</v>
      </c>
      <c r="C13" s="21" t="s">
        <v>4</v>
      </c>
      <c r="D13" s="21" t="s">
        <v>26</v>
      </c>
      <c r="E13" s="21" t="s">
        <v>26</v>
      </c>
      <c r="F13" s="21" t="s">
        <v>57</v>
      </c>
      <c r="G13" s="21" t="s">
        <v>19</v>
      </c>
      <c r="H13" s="21" t="s">
        <v>22</v>
      </c>
      <c r="I13" s="21" t="s">
        <v>28</v>
      </c>
      <c r="J13" s="22" t="s">
        <v>78</v>
      </c>
      <c r="K13" s="23">
        <f>K14</f>
        <v>1310</v>
      </c>
      <c r="L13" s="23">
        <f>L14</f>
        <v>1638.28</v>
      </c>
      <c r="M13" s="24" t="s">
        <v>437</v>
      </c>
      <c r="N13" s="1"/>
      <c r="O13" s="1"/>
    </row>
    <row r="14" spans="1:13" ht="25.5">
      <c r="A14" s="20" t="s">
        <v>11</v>
      </c>
      <c r="B14" s="21" t="s">
        <v>65</v>
      </c>
      <c r="C14" s="21" t="s">
        <v>4</v>
      </c>
      <c r="D14" s="21" t="s">
        <v>26</v>
      </c>
      <c r="E14" s="21" t="s">
        <v>26</v>
      </c>
      <c r="F14" s="21" t="s">
        <v>58</v>
      </c>
      <c r="G14" s="21" t="s">
        <v>29</v>
      </c>
      <c r="H14" s="21" t="s">
        <v>22</v>
      </c>
      <c r="I14" s="21" t="s">
        <v>28</v>
      </c>
      <c r="J14" s="22" t="s">
        <v>79</v>
      </c>
      <c r="K14" s="23">
        <v>1310</v>
      </c>
      <c r="L14" s="23">
        <v>1638.28</v>
      </c>
      <c r="M14" s="24" t="s">
        <v>437</v>
      </c>
    </row>
    <row r="15" spans="1:15" ht="12.75">
      <c r="A15" s="20" t="s">
        <v>12</v>
      </c>
      <c r="B15" s="21" t="s">
        <v>65</v>
      </c>
      <c r="C15" s="21" t="s">
        <v>4</v>
      </c>
      <c r="D15" s="21" t="s">
        <v>26</v>
      </c>
      <c r="E15" s="21" t="s">
        <v>29</v>
      </c>
      <c r="F15" s="21" t="s">
        <v>21</v>
      </c>
      <c r="G15" s="21" t="s">
        <v>26</v>
      </c>
      <c r="H15" s="21" t="s">
        <v>22</v>
      </c>
      <c r="I15" s="21" t="s">
        <v>28</v>
      </c>
      <c r="J15" s="22" t="s">
        <v>80</v>
      </c>
      <c r="K15" s="23">
        <f>K16+K17+K18+K19+K20</f>
        <v>47706.5</v>
      </c>
      <c r="L15" s="23">
        <f>L16+L17+L18+L19+L20</f>
        <v>50405.649999999994</v>
      </c>
      <c r="M15" s="24" t="s">
        <v>358</v>
      </c>
      <c r="N15" s="1"/>
      <c r="O15" s="1"/>
    </row>
    <row r="16" spans="1:13" ht="38.25">
      <c r="A16" s="20" t="s">
        <v>13</v>
      </c>
      <c r="B16" s="21" t="s">
        <v>65</v>
      </c>
      <c r="C16" s="21" t="s">
        <v>4</v>
      </c>
      <c r="D16" s="21" t="s">
        <v>26</v>
      </c>
      <c r="E16" s="21" t="s">
        <v>29</v>
      </c>
      <c r="F16" s="21" t="s">
        <v>57</v>
      </c>
      <c r="G16" s="21" t="s">
        <v>26</v>
      </c>
      <c r="H16" s="21" t="s">
        <v>22</v>
      </c>
      <c r="I16" s="21" t="s">
        <v>28</v>
      </c>
      <c r="J16" s="22" t="s">
        <v>81</v>
      </c>
      <c r="K16" s="23">
        <v>45240.5</v>
      </c>
      <c r="L16" s="23">
        <v>47816.74</v>
      </c>
      <c r="M16" s="24" t="s">
        <v>358</v>
      </c>
    </row>
    <row r="17" spans="1:13" ht="51">
      <c r="A17" s="20" t="s">
        <v>5</v>
      </c>
      <c r="B17" s="21" t="s">
        <v>65</v>
      </c>
      <c r="C17" s="21" t="s">
        <v>4</v>
      </c>
      <c r="D17" s="21" t="s">
        <v>26</v>
      </c>
      <c r="E17" s="21" t="s">
        <v>29</v>
      </c>
      <c r="F17" s="21" t="s">
        <v>36</v>
      </c>
      <c r="G17" s="21" t="s">
        <v>26</v>
      </c>
      <c r="H17" s="21" t="s">
        <v>22</v>
      </c>
      <c r="I17" s="21" t="s">
        <v>28</v>
      </c>
      <c r="J17" s="22" t="s">
        <v>82</v>
      </c>
      <c r="K17" s="23">
        <v>390</v>
      </c>
      <c r="L17" s="23">
        <v>367.06</v>
      </c>
      <c r="M17" s="24">
        <f>L17/K17*100</f>
        <v>94.11794871794872</v>
      </c>
    </row>
    <row r="18" spans="1:13" ht="25.5">
      <c r="A18" s="20" t="s">
        <v>227</v>
      </c>
      <c r="B18" s="21" t="s">
        <v>65</v>
      </c>
      <c r="C18" s="21" t="s">
        <v>4</v>
      </c>
      <c r="D18" s="21" t="s">
        <v>26</v>
      </c>
      <c r="E18" s="21" t="s">
        <v>29</v>
      </c>
      <c r="F18" s="21" t="s">
        <v>38</v>
      </c>
      <c r="G18" s="21" t="s">
        <v>26</v>
      </c>
      <c r="H18" s="21" t="s">
        <v>22</v>
      </c>
      <c r="I18" s="21" t="s">
        <v>28</v>
      </c>
      <c r="J18" s="22" t="s">
        <v>83</v>
      </c>
      <c r="K18" s="23">
        <v>800</v>
      </c>
      <c r="L18" s="23">
        <v>945.35</v>
      </c>
      <c r="M18" s="24" t="s">
        <v>437</v>
      </c>
    </row>
    <row r="19" spans="1:13" ht="51">
      <c r="A19" s="20" t="s">
        <v>93</v>
      </c>
      <c r="B19" s="21" t="s">
        <v>65</v>
      </c>
      <c r="C19" s="21" t="s">
        <v>4</v>
      </c>
      <c r="D19" s="21" t="s">
        <v>26</v>
      </c>
      <c r="E19" s="21" t="s">
        <v>29</v>
      </c>
      <c r="F19" s="21" t="s">
        <v>156</v>
      </c>
      <c r="G19" s="21" t="s">
        <v>26</v>
      </c>
      <c r="H19" s="21" t="s">
        <v>22</v>
      </c>
      <c r="I19" s="21" t="s">
        <v>28</v>
      </c>
      <c r="J19" s="22" t="s">
        <v>374</v>
      </c>
      <c r="K19" s="23">
        <v>1</v>
      </c>
      <c r="L19" s="23">
        <v>0.77</v>
      </c>
      <c r="M19" s="24">
        <f>L19/K19*100</f>
        <v>77</v>
      </c>
    </row>
    <row r="20" spans="1:13" ht="51">
      <c r="A20" s="20" t="s">
        <v>34</v>
      </c>
      <c r="B20" s="21" t="s">
        <v>65</v>
      </c>
      <c r="C20" s="21" t="s">
        <v>4</v>
      </c>
      <c r="D20" s="21" t="s">
        <v>26</v>
      </c>
      <c r="E20" s="21" t="s">
        <v>29</v>
      </c>
      <c r="F20" s="21" t="s">
        <v>197</v>
      </c>
      <c r="G20" s="21" t="s">
        <v>26</v>
      </c>
      <c r="H20" s="21" t="s">
        <v>22</v>
      </c>
      <c r="I20" s="21" t="s">
        <v>28</v>
      </c>
      <c r="J20" s="22" t="s">
        <v>375</v>
      </c>
      <c r="K20" s="23">
        <v>1275</v>
      </c>
      <c r="L20" s="23">
        <v>1275.73</v>
      </c>
      <c r="M20" s="24" t="s">
        <v>437</v>
      </c>
    </row>
    <row r="21" spans="1:15" ht="25.5">
      <c r="A21" s="20" t="s">
        <v>40</v>
      </c>
      <c r="B21" s="21" t="s">
        <v>21</v>
      </c>
      <c r="C21" s="21" t="s">
        <v>4</v>
      </c>
      <c r="D21" s="21" t="s">
        <v>25</v>
      </c>
      <c r="E21" s="21" t="s">
        <v>19</v>
      </c>
      <c r="F21" s="21" t="s">
        <v>21</v>
      </c>
      <c r="G21" s="21" t="s">
        <v>19</v>
      </c>
      <c r="H21" s="21" t="s">
        <v>22</v>
      </c>
      <c r="I21" s="21" t="s">
        <v>21</v>
      </c>
      <c r="J21" s="22" t="s">
        <v>24</v>
      </c>
      <c r="K21" s="23">
        <f>K22</f>
        <v>323.3</v>
      </c>
      <c r="L21" s="23">
        <f>L22</f>
        <v>373.04</v>
      </c>
      <c r="M21" s="24" t="s">
        <v>358</v>
      </c>
      <c r="N21" s="1"/>
      <c r="O21" s="1"/>
    </row>
    <row r="22" spans="1:15" ht="12.75">
      <c r="A22" s="20" t="s">
        <v>42</v>
      </c>
      <c r="B22" s="21" t="s">
        <v>59</v>
      </c>
      <c r="C22" s="21" t="s">
        <v>4</v>
      </c>
      <c r="D22" s="21" t="s">
        <v>25</v>
      </c>
      <c r="E22" s="21" t="s">
        <v>29</v>
      </c>
      <c r="F22" s="21" t="s">
        <v>21</v>
      </c>
      <c r="G22" s="21" t="s">
        <v>26</v>
      </c>
      <c r="H22" s="21" t="s">
        <v>22</v>
      </c>
      <c r="I22" s="21" t="s">
        <v>28</v>
      </c>
      <c r="J22" s="22" t="s">
        <v>27</v>
      </c>
      <c r="K22" s="23">
        <f>K23+K25+K27+K29</f>
        <v>323.3</v>
      </c>
      <c r="L22" s="23">
        <f>L23+L25+L27+L29</f>
        <v>373.04</v>
      </c>
      <c r="M22" s="24" t="s">
        <v>358</v>
      </c>
      <c r="N22" s="1"/>
      <c r="O22" s="1"/>
    </row>
    <row r="23" spans="1:13" ht="38.25">
      <c r="A23" s="20" t="s">
        <v>47</v>
      </c>
      <c r="B23" s="21" t="s">
        <v>59</v>
      </c>
      <c r="C23" s="21" t="s">
        <v>4</v>
      </c>
      <c r="D23" s="21" t="s">
        <v>25</v>
      </c>
      <c r="E23" s="21" t="s">
        <v>29</v>
      </c>
      <c r="F23" s="21" t="s">
        <v>71</v>
      </c>
      <c r="G23" s="21" t="s">
        <v>26</v>
      </c>
      <c r="H23" s="21" t="s">
        <v>22</v>
      </c>
      <c r="I23" s="21" t="s">
        <v>28</v>
      </c>
      <c r="J23" s="22" t="s">
        <v>70</v>
      </c>
      <c r="K23" s="23">
        <f>K24</f>
        <v>146.2</v>
      </c>
      <c r="L23" s="23">
        <f>L24</f>
        <v>187.01</v>
      </c>
      <c r="M23" s="24" t="s">
        <v>358</v>
      </c>
    </row>
    <row r="24" spans="1:13" ht="51">
      <c r="A24" s="20" t="s">
        <v>103</v>
      </c>
      <c r="B24" s="21" t="s">
        <v>59</v>
      </c>
      <c r="C24" s="21" t="s">
        <v>4</v>
      </c>
      <c r="D24" s="21" t="s">
        <v>25</v>
      </c>
      <c r="E24" s="21" t="s">
        <v>29</v>
      </c>
      <c r="F24" s="21" t="s">
        <v>305</v>
      </c>
      <c r="G24" s="21" t="s">
        <v>26</v>
      </c>
      <c r="H24" s="21" t="s">
        <v>22</v>
      </c>
      <c r="I24" s="21" t="s">
        <v>28</v>
      </c>
      <c r="J24" s="22" t="s">
        <v>306</v>
      </c>
      <c r="K24" s="23">
        <v>146.2</v>
      </c>
      <c r="L24" s="23">
        <v>187.01</v>
      </c>
      <c r="M24" s="24" t="s">
        <v>358</v>
      </c>
    </row>
    <row r="25" spans="1:13" ht="38.25">
      <c r="A25" s="20" t="s">
        <v>51</v>
      </c>
      <c r="B25" s="21" t="s">
        <v>59</v>
      </c>
      <c r="C25" s="21" t="s">
        <v>4</v>
      </c>
      <c r="D25" s="21" t="s">
        <v>25</v>
      </c>
      <c r="E25" s="21" t="s">
        <v>29</v>
      </c>
      <c r="F25" s="21" t="s">
        <v>73</v>
      </c>
      <c r="G25" s="21" t="s">
        <v>26</v>
      </c>
      <c r="H25" s="21" t="s">
        <v>22</v>
      </c>
      <c r="I25" s="21" t="s">
        <v>28</v>
      </c>
      <c r="J25" s="22" t="s">
        <v>72</v>
      </c>
      <c r="K25" s="23">
        <f>K26</f>
        <v>0.8</v>
      </c>
      <c r="L25" s="23">
        <f>L26</f>
        <v>1.01</v>
      </c>
      <c r="M25" s="24" t="s">
        <v>358</v>
      </c>
    </row>
    <row r="26" spans="1:13" ht="63.75">
      <c r="A26" s="20" t="s">
        <v>137</v>
      </c>
      <c r="B26" s="21" t="s">
        <v>59</v>
      </c>
      <c r="C26" s="21" t="s">
        <v>4</v>
      </c>
      <c r="D26" s="21" t="s">
        <v>25</v>
      </c>
      <c r="E26" s="21" t="s">
        <v>29</v>
      </c>
      <c r="F26" s="21" t="s">
        <v>307</v>
      </c>
      <c r="G26" s="21" t="s">
        <v>26</v>
      </c>
      <c r="H26" s="21" t="s">
        <v>22</v>
      </c>
      <c r="I26" s="21" t="s">
        <v>28</v>
      </c>
      <c r="J26" s="22" t="s">
        <v>308</v>
      </c>
      <c r="K26" s="23">
        <v>0.8</v>
      </c>
      <c r="L26" s="23">
        <v>1.01</v>
      </c>
      <c r="M26" s="24" t="s">
        <v>358</v>
      </c>
    </row>
    <row r="27" spans="1:15" ht="38.25">
      <c r="A27" s="20" t="s">
        <v>228</v>
      </c>
      <c r="B27" s="21" t="s">
        <v>59</v>
      </c>
      <c r="C27" s="21" t="s">
        <v>4</v>
      </c>
      <c r="D27" s="21" t="s">
        <v>25</v>
      </c>
      <c r="E27" s="21" t="s">
        <v>29</v>
      </c>
      <c r="F27" s="21" t="s">
        <v>66</v>
      </c>
      <c r="G27" s="21" t="s">
        <v>26</v>
      </c>
      <c r="H27" s="21" t="s">
        <v>22</v>
      </c>
      <c r="I27" s="21" t="s">
        <v>28</v>
      </c>
      <c r="J27" s="22" t="s">
        <v>74</v>
      </c>
      <c r="K27" s="23">
        <f>K28</f>
        <v>194.6</v>
      </c>
      <c r="L27" s="23">
        <f>L28</f>
        <v>206.48</v>
      </c>
      <c r="M27" s="24" t="s">
        <v>358</v>
      </c>
      <c r="N27" s="1"/>
      <c r="O27" s="1"/>
    </row>
    <row r="28" spans="1:15" ht="51">
      <c r="A28" s="20" t="s">
        <v>138</v>
      </c>
      <c r="B28" s="21" t="s">
        <v>59</v>
      </c>
      <c r="C28" s="21" t="s">
        <v>4</v>
      </c>
      <c r="D28" s="21" t="s">
        <v>25</v>
      </c>
      <c r="E28" s="21" t="s">
        <v>29</v>
      </c>
      <c r="F28" s="21" t="s">
        <v>309</v>
      </c>
      <c r="G28" s="21" t="s">
        <v>26</v>
      </c>
      <c r="H28" s="21" t="s">
        <v>22</v>
      </c>
      <c r="I28" s="21" t="s">
        <v>28</v>
      </c>
      <c r="J28" s="22" t="s">
        <v>310</v>
      </c>
      <c r="K28" s="23">
        <v>194.6</v>
      </c>
      <c r="L28" s="23">
        <v>206.48</v>
      </c>
      <c r="M28" s="24" t="s">
        <v>358</v>
      </c>
      <c r="N28" s="1"/>
      <c r="O28" s="1"/>
    </row>
    <row r="29" spans="1:15" ht="38.25">
      <c r="A29" s="20" t="s">
        <v>104</v>
      </c>
      <c r="B29" s="21" t="s">
        <v>59</v>
      </c>
      <c r="C29" s="21" t="s">
        <v>4</v>
      </c>
      <c r="D29" s="21" t="s">
        <v>25</v>
      </c>
      <c r="E29" s="21" t="s">
        <v>29</v>
      </c>
      <c r="F29" s="21" t="s">
        <v>56</v>
      </c>
      <c r="G29" s="21" t="s">
        <v>26</v>
      </c>
      <c r="H29" s="21" t="s">
        <v>22</v>
      </c>
      <c r="I29" s="21" t="s">
        <v>28</v>
      </c>
      <c r="J29" s="22" t="s">
        <v>75</v>
      </c>
      <c r="K29" s="23">
        <f>K30</f>
        <v>-18.3</v>
      </c>
      <c r="L29" s="23">
        <f>L30</f>
        <v>-21.46</v>
      </c>
      <c r="M29" s="24" t="s">
        <v>358</v>
      </c>
      <c r="N29" s="1"/>
      <c r="O29" s="1"/>
    </row>
    <row r="30" spans="1:15" ht="51">
      <c r="A30" s="20" t="s">
        <v>229</v>
      </c>
      <c r="B30" s="21" t="s">
        <v>59</v>
      </c>
      <c r="C30" s="21" t="s">
        <v>4</v>
      </c>
      <c r="D30" s="21" t="s">
        <v>25</v>
      </c>
      <c r="E30" s="21" t="s">
        <v>29</v>
      </c>
      <c r="F30" s="21" t="s">
        <v>311</v>
      </c>
      <c r="G30" s="21" t="s">
        <v>26</v>
      </c>
      <c r="H30" s="21" t="s">
        <v>22</v>
      </c>
      <c r="I30" s="21" t="s">
        <v>28</v>
      </c>
      <c r="J30" s="22" t="s">
        <v>312</v>
      </c>
      <c r="K30" s="23">
        <v>-18.3</v>
      </c>
      <c r="L30" s="23">
        <v>-21.46</v>
      </c>
      <c r="M30" s="24" t="s">
        <v>358</v>
      </c>
      <c r="N30" s="1"/>
      <c r="O30" s="1"/>
    </row>
    <row r="31" spans="1:15" ht="12.75">
      <c r="A31" s="20" t="s">
        <v>230</v>
      </c>
      <c r="B31" s="21" t="s">
        <v>65</v>
      </c>
      <c r="C31" s="21" t="s">
        <v>4</v>
      </c>
      <c r="D31" s="21" t="s">
        <v>37</v>
      </c>
      <c r="E31" s="21" t="s">
        <v>19</v>
      </c>
      <c r="F31" s="21" t="s">
        <v>21</v>
      </c>
      <c r="G31" s="21" t="s">
        <v>19</v>
      </c>
      <c r="H31" s="21" t="s">
        <v>22</v>
      </c>
      <c r="I31" s="21" t="s">
        <v>21</v>
      </c>
      <c r="J31" s="22" t="s">
        <v>84</v>
      </c>
      <c r="K31" s="23">
        <f>K32+K40+K38+K42</f>
        <v>14447.8</v>
      </c>
      <c r="L31" s="23">
        <f>L32+L40+L38+L42</f>
        <v>15887.91</v>
      </c>
      <c r="M31" s="24" t="s">
        <v>358</v>
      </c>
      <c r="N31" s="1"/>
      <c r="O31" s="1"/>
    </row>
    <row r="32" spans="1:15" ht="12.75">
      <c r="A32" s="20" t="s">
        <v>231</v>
      </c>
      <c r="B32" s="21" t="s">
        <v>65</v>
      </c>
      <c r="C32" s="21" t="s">
        <v>4</v>
      </c>
      <c r="D32" s="21" t="s">
        <v>37</v>
      </c>
      <c r="E32" s="21" t="s">
        <v>26</v>
      </c>
      <c r="F32" s="21" t="s">
        <v>21</v>
      </c>
      <c r="G32" s="21" t="s">
        <v>19</v>
      </c>
      <c r="H32" s="21" t="s">
        <v>22</v>
      </c>
      <c r="I32" s="21" t="s">
        <v>28</v>
      </c>
      <c r="J32" s="22" t="s">
        <v>179</v>
      </c>
      <c r="K32" s="23">
        <f>K33+K35</f>
        <v>12451</v>
      </c>
      <c r="L32" s="23">
        <f>L33+L35+L37</f>
        <v>13548.88</v>
      </c>
      <c r="M32" s="24" t="s">
        <v>358</v>
      </c>
      <c r="N32" s="1"/>
      <c r="O32" s="1"/>
    </row>
    <row r="33" spans="1:15" ht="12.75">
      <c r="A33" s="20" t="s">
        <v>232</v>
      </c>
      <c r="B33" s="21" t="s">
        <v>65</v>
      </c>
      <c r="C33" s="21" t="s">
        <v>4</v>
      </c>
      <c r="D33" s="21" t="s">
        <v>37</v>
      </c>
      <c r="E33" s="21" t="s">
        <v>26</v>
      </c>
      <c r="F33" s="21" t="s">
        <v>57</v>
      </c>
      <c r="G33" s="21" t="s">
        <v>26</v>
      </c>
      <c r="H33" s="21" t="s">
        <v>22</v>
      </c>
      <c r="I33" s="21" t="s">
        <v>28</v>
      </c>
      <c r="J33" s="22" t="s">
        <v>313</v>
      </c>
      <c r="K33" s="23">
        <f>K34</f>
        <v>6921</v>
      </c>
      <c r="L33" s="23">
        <f>L34</f>
        <v>7905.92</v>
      </c>
      <c r="M33" s="24" t="s">
        <v>358</v>
      </c>
      <c r="N33" s="1"/>
      <c r="O33" s="1"/>
    </row>
    <row r="34" spans="1:15" ht="12.75">
      <c r="A34" s="20" t="s">
        <v>61</v>
      </c>
      <c r="B34" s="21" t="s">
        <v>65</v>
      </c>
      <c r="C34" s="21" t="s">
        <v>4</v>
      </c>
      <c r="D34" s="21" t="s">
        <v>37</v>
      </c>
      <c r="E34" s="21" t="s">
        <v>26</v>
      </c>
      <c r="F34" s="21" t="s">
        <v>178</v>
      </c>
      <c r="G34" s="21" t="s">
        <v>26</v>
      </c>
      <c r="H34" s="21" t="s">
        <v>22</v>
      </c>
      <c r="I34" s="21" t="s">
        <v>28</v>
      </c>
      <c r="J34" s="22" t="s">
        <v>313</v>
      </c>
      <c r="K34" s="23">
        <v>6921</v>
      </c>
      <c r="L34" s="23">
        <v>7905.92</v>
      </c>
      <c r="M34" s="24" t="s">
        <v>358</v>
      </c>
      <c r="N34" s="1"/>
      <c r="O34" s="1"/>
    </row>
    <row r="35" spans="1:15" ht="25.5">
      <c r="A35" s="20" t="s">
        <v>233</v>
      </c>
      <c r="B35" s="21" t="s">
        <v>65</v>
      </c>
      <c r="C35" s="21" t="s">
        <v>4</v>
      </c>
      <c r="D35" s="21" t="s">
        <v>37</v>
      </c>
      <c r="E35" s="21" t="s">
        <v>26</v>
      </c>
      <c r="F35" s="21" t="s">
        <v>36</v>
      </c>
      <c r="G35" s="21" t="s">
        <v>26</v>
      </c>
      <c r="H35" s="21" t="s">
        <v>22</v>
      </c>
      <c r="I35" s="21" t="s">
        <v>28</v>
      </c>
      <c r="J35" s="22" t="s">
        <v>182</v>
      </c>
      <c r="K35" s="23">
        <f>K36</f>
        <v>5530</v>
      </c>
      <c r="L35" s="23">
        <f>L36</f>
        <v>5643</v>
      </c>
      <c r="M35" s="24" t="s">
        <v>358</v>
      </c>
      <c r="N35" s="1"/>
      <c r="O35" s="1"/>
    </row>
    <row r="36" spans="1:13" ht="38.25">
      <c r="A36" s="20" t="s">
        <v>234</v>
      </c>
      <c r="B36" s="21" t="s">
        <v>65</v>
      </c>
      <c r="C36" s="21" t="s">
        <v>4</v>
      </c>
      <c r="D36" s="21" t="s">
        <v>37</v>
      </c>
      <c r="E36" s="21" t="s">
        <v>26</v>
      </c>
      <c r="F36" s="21" t="s">
        <v>180</v>
      </c>
      <c r="G36" s="21" t="s">
        <v>26</v>
      </c>
      <c r="H36" s="21" t="s">
        <v>22</v>
      </c>
      <c r="I36" s="21" t="s">
        <v>28</v>
      </c>
      <c r="J36" s="22" t="s">
        <v>181</v>
      </c>
      <c r="K36" s="23">
        <v>5530</v>
      </c>
      <c r="L36" s="23">
        <v>5643</v>
      </c>
      <c r="M36" s="24" t="s">
        <v>358</v>
      </c>
    </row>
    <row r="37" spans="1:13" ht="25.5">
      <c r="A37" s="20" t="s">
        <v>235</v>
      </c>
      <c r="B37" s="21" t="s">
        <v>65</v>
      </c>
      <c r="C37" s="21" t="s">
        <v>4</v>
      </c>
      <c r="D37" s="21" t="s">
        <v>37</v>
      </c>
      <c r="E37" s="21" t="s">
        <v>26</v>
      </c>
      <c r="F37" s="21" t="s">
        <v>97</v>
      </c>
      <c r="G37" s="21" t="s">
        <v>26</v>
      </c>
      <c r="H37" s="21" t="s">
        <v>22</v>
      </c>
      <c r="I37" s="21" t="s">
        <v>28</v>
      </c>
      <c r="J37" s="22" t="s">
        <v>344</v>
      </c>
      <c r="K37" s="23"/>
      <c r="L37" s="23">
        <v>-0.04</v>
      </c>
      <c r="M37" s="24">
        <v>0</v>
      </c>
    </row>
    <row r="38" spans="1:13" ht="12.75">
      <c r="A38" s="20" t="s">
        <v>105</v>
      </c>
      <c r="B38" s="21" t="s">
        <v>65</v>
      </c>
      <c r="C38" s="21" t="s">
        <v>4</v>
      </c>
      <c r="D38" s="21" t="s">
        <v>37</v>
      </c>
      <c r="E38" s="21" t="s">
        <v>29</v>
      </c>
      <c r="F38" s="21" t="s">
        <v>21</v>
      </c>
      <c r="G38" s="21" t="s">
        <v>19</v>
      </c>
      <c r="H38" s="21" t="s">
        <v>22</v>
      </c>
      <c r="I38" s="21" t="s">
        <v>28</v>
      </c>
      <c r="J38" s="22" t="s">
        <v>376</v>
      </c>
      <c r="K38" s="23">
        <f>K39</f>
        <v>-208</v>
      </c>
      <c r="L38" s="23">
        <f>L39</f>
        <v>-200.5</v>
      </c>
      <c r="M38" s="24">
        <f>L38/K38*100</f>
        <v>96.39423076923077</v>
      </c>
    </row>
    <row r="39" spans="1:13" ht="12.75">
      <c r="A39" s="20" t="s">
        <v>106</v>
      </c>
      <c r="B39" s="21" t="s">
        <v>65</v>
      </c>
      <c r="C39" s="21" t="s">
        <v>4</v>
      </c>
      <c r="D39" s="21" t="s">
        <v>37</v>
      </c>
      <c r="E39" s="21" t="s">
        <v>29</v>
      </c>
      <c r="F39" s="21" t="s">
        <v>57</v>
      </c>
      <c r="G39" s="21" t="s">
        <v>26</v>
      </c>
      <c r="H39" s="21" t="s">
        <v>22</v>
      </c>
      <c r="I39" s="21" t="s">
        <v>28</v>
      </c>
      <c r="J39" s="22" t="s">
        <v>376</v>
      </c>
      <c r="K39" s="23">
        <v>-208</v>
      </c>
      <c r="L39" s="23">
        <v>-200.5</v>
      </c>
      <c r="M39" s="24">
        <f>L39/K39*100</f>
        <v>96.39423076923077</v>
      </c>
    </row>
    <row r="40" spans="1:13" ht="25.5">
      <c r="A40" s="20" t="s">
        <v>236</v>
      </c>
      <c r="B40" s="21" t="s">
        <v>65</v>
      </c>
      <c r="C40" s="21" t="s">
        <v>4</v>
      </c>
      <c r="D40" s="21" t="s">
        <v>37</v>
      </c>
      <c r="E40" s="21" t="s">
        <v>25</v>
      </c>
      <c r="F40" s="21" t="s">
        <v>21</v>
      </c>
      <c r="G40" s="21" t="s">
        <v>26</v>
      </c>
      <c r="H40" s="21" t="s">
        <v>22</v>
      </c>
      <c r="I40" s="21" t="s">
        <v>28</v>
      </c>
      <c r="J40" s="22" t="s">
        <v>87</v>
      </c>
      <c r="K40" s="23">
        <f>K41</f>
        <v>604.8</v>
      </c>
      <c r="L40" s="23">
        <f>L41</f>
        <v>607.42</v>
      </c>
      <c r="M40" s="24" t="s">
        <v>437</v>
      </c>
    </row>
    <row r="41" spans="1:15" ht="12.75">
      <c r="A41" s="20" t="s">
        <v>237</v>
      </c>
      <c r="B41" s="21" t="s">
        <v>65</v>
      </c>
      <c r="C41" s="21" t="s">
        <v>4</v>
      </c>
      <c r="D41" s="21" t="s">
        <v>37</v>
      </c>
      <c r="E41" s="21" t="s">
        <v>25</v>
      </c>
      <c r="F41" s="21" t="s">
        <v>57</v>
      </c>
      <c r="G41" s="21" t="s">
        <v>26</v>
      </c>
      <c r="H41" s="21" t="s">
        <v>22</v>
      </c>
      <c r="I41" s="21" t="s">
        <v>28</v>
      </c>
      <c r="J41" s="22" t="s">
        <v>86</v>
      </c>
      <c r="K41" s="23">
        <v>604.8</v>
      </c>
      <c r="L41" s="23">
        <v>607.42</v>
      </c>
      <c r="M41" s="24" t="s">
        <v>437</v>
      </c>
      <c r="N41" s="1"/>
      <c r="O41" s="1"/>
    </row>
    <row r="42" spans="1:15" ht="19.5" customHeight="1">
      <c r="A42" s="20" t="s">
        <v>238</v>
      </c>
      <c r="B42" s="21" t="s">
        <v>65</v>
      </c>
      <c r="C42" s="21" t="s">
        <v>4</v>
      </c>
      <c r="D42" s="21" t="s">
        <v>37</v>
      </c>
      <c r="E42" s="21" t="s">
        <v>41</v>
      </c>
      <c r="F42" s="21" t="s">
        <v>21</v>
      </c>
      <c r="G42" s="21" t="s">
        <v>26</v>
      </c>
      <c r="H42" s="21" t="s">
        <v>22</v>
      </c>
      <c r="I42" s="21" t="s">
        <v>28</v>
      </c>
      <c r="J42" s="22" t="s">
        <v>88</v>
      </c>
      <c r="K42" s="23">
        <f>K43</f>
        <v>1600</v>
      </c>
      <c r="L42" s="23">
        <f>L43</f>
        <v>1932.11</v>
      </c>
      <c r="M42" s="24" t="s">
        <v>358</v>
      </c>
      <c r="N42" s="1"/>
      <c r="O42" s="1"/>
    </row>
    <row r="43" spans="1:13" ht="28.5" customHeight="1">
      <c r="A43" s="20" t="s">
        <v>239</v>
      </c>
      <c r="B43" s="21" t="s">
        <v>65</v>
      </c>
      <c r="C43" s="21" t="s">
        <v>4</v>
      </c>
      <c r="D43" s="21" t="s">
        <v>37</v>
      </c>
      <c r="E43" s="21" t="s">
        <v>41</v>
      </c>
      <c r="F43" s="21" t="s">
        <v>36</v>
      </c>
      <c r="G43" s="21" t="s">
        <v>29</v>
      </c>
      <c r="H43" s="21" t="s">
        <v>22</v>
      </c>
      <c r="I43" s="21" t="s">
        <v>28</v>
      </c>
      <c r="J43" s="22" t="s">
        <v>89</v>
      </c>
      <c r="K43" s="23">
        <v>1600</v>
      </c>
      <c r="L43" s="23">
        <v>1932.11</v>
      </c>
      <c r="M43" s="24" t="s">
        <v>358</v>
      </c>
    </row>
    <row r="44" spans="1:15" ht="12.75">
      <c r="A44" s="20" t="s">
        <v>107</v>
      </c>
      <c r="B44" s="21" t="s">
        <v>21</v>
      </c>
      <c r="C44" s="21" t="s">
        <v>4</v>
      </c>
      <c r="D44" s="21" t="s">
        <v>31</v>
      </c>
      <c r="E44" s="21" t="s">
        <v>19</v>
      </c>
      <c r="F44" s="21" t="s">
        <v>21</v>
      </c>
      <c r="G44" s="21" t="s">
        <v>19</v>
      </c>
      <c r="H44" s="21" t="s">
        <v>22</v>
      </c>
      <c r="I44" s="21" t="s">
        <v>21</v>
      </c>
      <c r="J44" s="22" t="s">
        <v>30</v>
      </c>
      <c r="K44" s="23">
        <f>K45</f>
        <v>1815.4</v>
      </c>
      <c r="L44" s="23">
        <f>L45</f>
        <v>1932.4</v>
      </c>
      <c r="M44" s="24" t="s">
        <v>358</v>
      </c>
      <c r="N44" s="1"/>
      <c r="O44" s="1"/>
    </row>
    <row r="45" spans="1:13" ht="12.75">
      <c r="A45" s="20" t="s">
        <v>240</v>
      </c>
      <c r="B45" s="25" t="s">
        <v>65</v>
      </c>
      <c r="C45" s="25" t="s">
        <v>4</v>
      </c>
      <c r="D45" s="25" t="s">
        <v>31</v>
      </c>
      <c r="E45" s="25" t="s">
        <v>25</v>
      </c>
      <c r="F45" s="25" t="s">
        <v>21</v>
      </c>
      <c r="G45" s="25" t="s">
        <v>26</v>
      </c>
      <c r="H45" s="25" t="s">
        <v>22</v>
      </c>
      <c r="I45" s="25" t="s">
        <v>28</v>
      </c>
      <c r="J45" s="26" t="s">
        <v>90</v>
      </c>
      <c r="K45" s="23">
        <f>K46</f>
        <v>1815.4</v>
      </c>
      <c r="L45" s="23">
        <f>L46</f>
        <v>1932.4</v>
      </c>
      <c r="M45" s="24" t="s">
        <v>358</v>
      </c>
    </row>
    <row r="46" spans="1:13" ht="25.5">
      <c r="A46" s="20" t="s">
        <v>241</v>
      </c>
      <c r="B46" s="25" t="s">
        <v>65</v>
      </c>
      <c r="C46" s="25" t="s">
        <v>4</v>
      </c>
      <c r="D46" s="25" t="s">
        <v>31</v>
      </c>
      <c r="E46" s="25" t="s">
        <v>25</v>
      </c>
      <c r="F46" s="25" t="s">
        <v>57</v>
      </c>
      <c r="G46" s="25" t="s">
        <v>26</v>
      </c>
      <c r="H46" s="25" t="s">
        <v>22</v>
      </c>
      <c r="I46" s="25" t="s">
        <v>28</v>
      </c>
      <c r="J46" s="26" t="s">
        <v>91</v>
      </c>
      <c r="K46" s="23">
        <v>1815.4</v>
      </c>
      <c r="L46" s="23">
        <v>1932.4</v>
      </c>
      <c r="M46" s="24" t="s">
        <v>358</v>
      </c>
    </row>
    <row r="47" spans="1:13" ht="25.5">
      <c r="A47" s="20" t="s">
        <v>242</v>
      </c>
      <c r="B47" s="21" t="s">
        <v>21</v>
      </c>
      <c r="C47" s="21" t="s">
        <v>4</v>
      </c>
      <c r="D47" s="21" t="s">
        <v>34</v>
      </c>
      <c r="E47" s="21" t="s">
        <v>19</v>
      </c>
      <c r="F47" s="21" t="s">
        <v>21</v>
      </c>
      <c r="G47" s="21" t="s">
        <v>19</v>
      </c>
      <c r="H47" s="21" t="s">
        <v>22</v>
      </c>
      <c r="I47" s="21" t="s">
        <v>21</v>
      </c>
      <c r="J47" s="22" t="s">
        <v>33</v>
      </c>
      <c r="K47" s="23">
        <f>K48+K55</f>
        <v>5398</v>
      </c>
      <c r="L47" s="23">
        <f>L48+L55</f>
        <v>6307.76</v>
      </c>
      <c r="M47" s="24" t="s">
        <v>358</v>
      </c>
    </row>
    <row r="48" spans="1:13" ht="41.25" customHeight="1">
      <c r="A48" s="20" t="s">
        <v>355</v>
      </c>
      <c r="B48" s="21" t="s">
        <v>21</v>
      </c>
      <c r="C48" s="21" t="s">
        <v>4</v>
      </c>
      <c r="D48" s="21" t="s">
        <v>34</v>
      </c>
      <c r="E48" s="21" t="s">
        <v>37</v>
      </c>
      <c r="F48" s="21" t="s">
        <v>21</v>
      </c>
      <c r="G48" s="21" t="s">
        <v>19</v>
      </c>
      <c r="H48" s="21" t="s">
        <v>22</v>
      </c>
      <c r="I48" s="21" t="s">
        <v>35</v>
      </c>
      <c r="J48" s="22" t="s">
        <v>135</v>
      </c>
      <c r="K48" s="23">
        <f>K49+K51+K53</f>
        <v>4978</v>
      </c>
      <c r="L48" s="23">
        <f>L49+L51+L53</f>
        <v>5778.45</v>
      </c>
      <c r="M48" s="24" t="s">
        <v>358</v>
      </c>
    </row>
    <row r="49" spans="1:13" ht="31.5" customHeight="1">
      <c r="A49" s="20" t="s">
        <v>96</v>
      </c>
      <c r="B49" s="21" t="s">
        <v>21</v>
      </c>
      <c r="C49" s="21" t="s">
        <v>4</v>
      </c>
      <c r="D49" s="21" t="s">
        <v>34</v>
      </c>
      <c r="E49" s="21" t="s">
        <v>37</v>
      </c>
      <c r="F49" s="21" t="s">
        <v>57</v>
      </c>
      <c r="G49" s="21" t="s">
        <v>19</v>
      </c>
      <c r="H49" s="21" t="s">
        <v>22</v>
      </c>
      <c r="I49" s="21" t="s">
        <v>35</v>
      </c>
      <c r="J49" s="22" t="s">
        <v>92</v>
      </c>
      <c r="K49" s="23">
        <f>K50</f>
        <v>3080</v>
      </c>
      <c r="L49" s="23">
        <f>L50</f>
        <v>3936.48</v>
      </c>
      <c r="M49" s="24" t="s">
        <v>358</v>
      </c>
    </row>
    <row r="50" spans="1:13" ht="51">
      <c r="A50" s="20" t="s">
        <v>356</v>
      </c>
      <c r="B50" s="21" t="s">
        <v>133</v>
      </c>
      <c r="C50" s="21" t="s">
        <v>4</v>
      </c>
      <c r="D50" s="21" t="s">
        <v>34</v>
      </c>
      <c r="E50" s="21" t="s">
        <v>37</v>
      </c>
      <c r="F50" s="21" t="s">
        <v>60</v>
      </c>
      <c r="G50" s="21" t="s">
        <v>37</v>
      </c>
      <c r="H50" s="21" t="s">
        <v>22</v>
      </c>
      <c r="I50" s="21" t="s">
        <v>35</v>
      </c>
      <c r="J50" s="22" t="s">
        <v>146</v>
      </c>
      <c r="K50" s="23">
        <v>3080</v>
      </c>
      <c r="L50" s="23">
        <v>3936.48</v>
      </c>
      <c r="M50" s="24" t="s">
        <v>358</v>
      </c>
    </row>
    <row r="51" spans="1:13" ht="38.25">
      <c r="A51" s="20" t="s">
        <v>357</v>
      </c>
      <c r="B51" s="21" t="s">
        <v>133</v>
      </c>
      <c r="C51" s="21" t="s">
        <v>4</v>
      </c>
      <c r="D51" s="21" t="s">
        <v>34</v>
      </c>
      <c r="E51" s="21" t="s">
        <v>37</v>
      </c>
      <c r="F51" s="21" t="s">
        <v>36</v>
      </c>
      <c r="G51" s="21" t="s">
        <v>19</v>
      </c>
      <c r="H51" s="21" t="s">
        <v>22</v>
      </c>
      <c r="I51" s="21" t="s">
        <v>35</v>
      </c>
      <c r="J51" s="27" t="s">
        <v>314</v>
      </c>
      <c r="K51" s="23">
        <f>K52</f>
        <v>1020</v>
      </c>
      <c r="L51" s="23">
        <f>L52</f>
        <v>874.06</v>
      </c>
      <c r="M51" s="24">
        <f>L51/K51*100</f>
        <v>85.6921568627451</v>
      </c>
    </row>
    <row r="52" spans="1:13" ht="38.25">
      <c r="A52" s="20" t="s">
        <v>243</v>
      </c>
      <c r="B52" s="21" t="s">
        <v>133</v>
      </c>
      <c r="C52" s="21" t="s">
        <v>4</v>
      </c>
      <c r="D52" s="21" t="s">
        <v>34</v>
      </c>
      <c r="E52" s="21" t="s">
        <v>37</v>
      </c>
      <c r="F52" s="21" t="s">
        <v>315</v>
      </c>
      <c r="G52" s="21" t="s">
        <v>37</v>
      </c>
      <c r="H52" s="21" t="s">
        <v>22</v>
      </c>
      <c r="I52" s="21" t="s">
        <v>35</v>
      </c>
      <c r="J52" s="27" t="s">
        <v>316</v>
      </c>
      <c r="K52" s="23">
        <v>1020</v>
      </c>
      <c r="L52" s="23">
        <v>874.06</v>
      </c>
      <c r="M52" s="24">
        <f>L52/K52*100</f>
        <v>85.6921568627451</v>
      </c>
    </row>
    <row r="53" spans="1:13" ht="25.5">
      <c r="A53" s="20" t="s">
        <v>244</v>
      </c>
      <c r="B53" s="21" t="s">
        <v>133</v>
      </c>
      <c r="C53" s="21" t="s">
        <v>4</v>
      </c>
      <c r="D53" s="21" t="s">
        <v>34</v>
      </c>
      <c r="E53" s="21" t="s">
        <v>37</v>
      </c>
      <c r="F53" s="21" t="s">
        <v>189</v>
      </c>
      <c r="G53" s="21" t="s">
        <v>19</v>
      </c>
      <c r="H53" s="21" t="s">
        <v>22</v>
      </c>
      <c r="I53" s="21" t="s">
        <v>35</v>
      </c>
      <c r="J53" s="27" t="s">
        <v>317</v>
      </c>
      <c r="K53" s="23">
        <f>K54</f>
        <v>878</v>
      </c>
      <c r="L53" s="23">
        <f>L54</f>
        <v>967.91</v>
      </c>
      <c r="M53" s="24" t="s">
        <v>358</v>
      </c>
    </row>
    <row r="54" spans="1:13" ht="16.5" customHeight="1">
      <c r="A54" s="20" t="s">
        <v>225</v>
      </c>
      <c r="B54" s="21" t="s">
        <v>133</v>
      </c>
      <c r="C54" s="21" t="s">
        <v>4</v>
      </c>
      <c r="D54" s="21" t="s">
        <v>34</v>
      </c>
      <c r="E54" s="21" t="s">
        <v>37</v>
      </c>
      <c r="F54" s="21" t="s">
        <v>318</v>
      </c>
      <c r="G54" s="21" t="s">
        <v>37</v>
      </c>
      <c r="H54" s="21" t="s">
        <v>22</v>
      </c>
      <c r="I54" s="21" t="s">
        <v>35</v>
      </c>
      <c r="J54" s="27" t="s">
        <v>319</v>
      </c>
      <c r="K54" s="23">
        <v>878</v>
      </c>
      <c r="L54" s="23">
        <v>967.91</v>
      </c>
      <c r="M54" s="24" t="s">
        <v>358</v>
      </c>
    </row>
    <row r="55" spans="1:13" ht="41.25" customHeight="1">
      <c r="A55" s="20" t="s">
        <v>245</v>
      </c>
      <c r="B55" s="21" t="s">
        <v>21</v>
      </c>
      <c r="C55" s="21" t="s">
        <v>4</v>
      </c>
      <c r="D55" s="21" t="s">
        <v>34</v>
      </c>
      <c r="E55" s="21" t="s">
        <v>136</v>
      </c>
      <c r="F55" s="21" t="s">
        <v>21</v>
      </c>
      <c r="G55" s="21" t="s">
        <v>19</v>
      </c>
      <c r="H55" s="21" t="s">
        <v>22</v>
      </c>
      <c r="I55" s="21" t="s">
        <v>35</v>
      </c>
      <c r="J55" s="22" t="s">
        <v>158</v>
      </c>
      <c r="K55" s="23">
        <f>K56</f>
        <v>420</v>
      </c>
      <c r="L55" s="23">
        <f>L56</f>
        <v>529.31</v>
      </c>
      <c r="M55" s="24" t="s">
        <v>358</v>
      </c>
    </row>
    <row r="56" spans="1:13" ht="42.75" customHeight="1">
      <c r="A56" s="20" t="s">
        <v>246</v>
      </c>
      <c r="B56" s="21" t="s">
        <v>21</v>
      </c>
      <c r="C56" s="21" t="s">
        <v>4</v>
      </c>
      <c r="D56" s="21" t="s">
        <v>34</v>
      </c>
      <c r="E56" s="21" t="s">
        <v>136</v>
      </c>
      <c r="F56" s="21" t="s">
        <v>156</v>
      </c>
      <c r="G56" s="21" t="s">
        <v>19</v>
      </c>
      <c r="H56" s="21" t="s">
        <v>22</v>
      </c>
      <c r="I56" s="21" t="s">
        <v>35</v>
      </c>
      <c r="J56" s="22" t="s">
        <v>157</v>
      </c>
      <c r="K56" s="23">
        <f>K57</f>
        <v>420</v>
      </c>
      <c r="L56" s="23">
        <f>L57</f>
        <v>529.31</v>
      </c>
      <c r="M56" s="24" t="s">
        <v>358</v>
      </c>
    </row>
    <row r="57" spans="1:13" ht="38.25">
      <c r="A57" s="20" t="s">
        <v>247</v>
      </c>
      <c r="B57" s="21" t="s">
        <v>133</v>
      </c>
      <c r="C57" s="21" t="s">
        <v>4</v>
      </c>
      <c r="D57" s="21" t="s">
        <v>34</v>
      </c>
      <c r="E57" s="21" t="s">
        <v>136</v>
      </c>
      <c r="F57" s="21" t="s">
        <v>142</v>
      </c>
      <c r="G57" s="21" t="s">
        <v>37</v>
      </c>
      <c r="H57" s="21" t="s">
        <v>22</v>
      </c>
      <c r="I57" s="21" t="s">
        <v>35</v>
      </c>
      <c r="J57" s="22" t="s">
        <v>141</v>
      </c>
      <c r="K57" s="23">
        <v>420</v>
      </c>
      <c r="L57" s="23">
        <v>529.31</v>
      </c>
      <c r="M57" s="24" t="s">
        <v>358</v>
      </c>
    </row>
    <row r="58" spans="1:15" ht="12.75">
      <c r="A58" s="20" t="s">
        <v>169</v>
      </c>
      <c r="B58" s="21" t="s">
        <v>21</v>
      </c>
      <c r="C58" s="21" t="s">
        <v>4</v>
      </c>
      <c r="D58" s="21" t="s">
        <v>40</v>
      </c>
      <c r="E58" s="21" t="s">
        <v>19</v>
      </c>
      <c r="F58" s="21" t="s">
        <v>21</v>
      </c>
      <c r="G58" s="21" t="s">
        <v>19</v>
      </c>
      <c r="H58" s="21" t="s">
        <v>22</v>
      </c>
      <c r="I58" s="21" t="s">
        <v>21</v>
      </c>
      <c r="J58" s="22" t="s">
        <v>39</v>
      </c>
      <c r="K58" s="23">
        <f>K59</f>
        <v>12.2</v>
      </c>
      <c r="L58" s="23">
        <f>L59</f>
        <v>15.55</v>
      </c>
      <c r="M58" s="24" t="s">
        <v>358</v>
      </c>
      <c r="N58" s="1"/>
      <c r="O58" s="1"/>
    </row>
    <row r="59" spans="1:15" ht="12.75">
      <c r="A59" s="20" t="s">
        <v>248</v>
      </c>
      <c r="B59" s="21" t="s">
        <v>21</v>
      </c>
      <c r="C59" s="21" t="s">
        <v>4</v>
      </c>
      <c r="D59" s="21" t="s">
        <v>40</v>
      </c>
      <c r="E59" s="21" t="s">
        <v>26</v>
      </c>
      <c r="F59" s="21" t="s">
        <v>21</v>
      </c>
      <c r="G59" s="21" t="s">
        <v>26</v>
      </c>
      <c r="H59" s="21" t="s">
        <v>22</v>
      </c>
      <c r="I59" s="21" t="s">
        <v>35</v>
      </c>
      <c r="J59" s="22" t="s">
        <v>69</v>
      </c>
      <c r="K59" s="23">
        <v>12.2</v>
      </c>
      <c r="L59" s="23">
        <v>15.55</v>
      </c>
      <c r="M59" s="24" t="s">
        <v>358</v>
      </c>
      <c r="N59" s="1"/>
      <c r="O59" s="1"/>
    </row>
    <row r="60" spans="1:15" ht="18" customHeight="1">
      <c r="A60" s="20" t="s">
        <v>249</v>
      </c>
      <c r="B60" s="21" t="s">
        <v>21</v>
      </c>
      <c r="C60" s="21" t="s">
        <v>4</v>
      </c>
      <c r="D60" s="21" t="s">
        <v>42</v>
      </c>
      <c r="E60" s="21" t="s">
        <v>19</v>
      </c>
      <c r="F60" s="21" t="s">
        <v>21</v>
      </c>
      <c r="G60" s="21" t="s">
        <v>19</v>
      </c>
      <c r="H60" s="21" t="s">
        <v>22</v>
      </c>
      <c r="I60" s="21" t="s">
        <v>21</v>
      </c>
      <c r="J60" s="22" t="s">
        <v>155</v>
      </c>
      <c r="K60" s="23">
        <f aca="true" t="shared" si="0" ref="K60:L62">K61</f>
        <v>170</v>
      </c>
      <c r="L60" s="23">
        <f>L61+L64</f>
        <v>407.43</v>
      </c>
      <c r="M60" s="24" t="s">
        <v>358</v>
      </c>
      <c r="N60" s="1"/>
      <c r="O60" s="1"/>
    </row>
    <row r="61" spans="1:15" ht="15.75" customHeight="1">
      <c r="A61" s="20" t="s">
        <v>250</v>
      </c>
      <c r="B61" s="21" t="s">
        <v>21</v>
      </c>
      <c r="C61" s="21" t="s">
        <v>4</v>
      </c>
      <c r="D61" s="21" t="s">
        <v>42</v>
      </c>
      <c r="E61" s="21" t="s">
        <v>29</v>
      </c>
      <c r="F61" s="21" t="s">
        <v>21</v>
      </c>
      <c r="G61" s="21" t="s">
        <v>19</v>
      </c>
      <c r="H61" s="21" t="s">
        <v>22</v>
      </c>
      <c r="I61" s="21" t="s">
        <v>21</v>
      </c>
      <c r="J61" s="22" t="s">
        <v>159</v>
      </c>
      <c r="K61" s="23">
        <f t="shared" si="0"/>
        <v>170</v>
      </c>
      <c r="L61" s="23">
        <f t="shared" si="0"/>
        <v>190.22</v>
      </c>
      <c r="M61" s="24" t="s">
        <v>358</v>
      </c>
      <c r="N61" s="1"/>
      <c r="O61" s="1"/>
    </row>
    <row r="62" spans="1:15" ht="12.75">
      <c r="A62" s="20" t="s">
        <v>251</v>
      </c>
      <c r="B62" s="21" t="s">
        <v>21</v>
      </c>
      <c r="C62" s="21" t="s">
        <v>4</v>
      </c>
      <c r="D62" s="21" t="s">
        <v>42</v>
      </c>
      <c r="E62" s="21" t="s">
        <v>29</v>
      </c>
      <c r="F62" s="21" t="s">
        <v>45</v>
      </c>
      <c r="G62" s="21" t="s">
        <v>19</v>
      </c>
      <c r="H62" s="21" t="s">
        <v>22</v>
      </c>
      <c r="I62" s="21" t="s">
        <v>43</v>
      </c>
      <c r="J62" s="22" t="s">
        <v>44</v>
      </c>
      <c r="K62" s="23">
        <f t="shared" si="0"/>
        <v>170</v>
      </c>
      <c r="L62" s="23">
        <f t="shared" si="0"/>
        <v>190.22</v>
      </c>
      <c r="M62" s="24" t="s">
        <v>358</v>
      </c>
      <c r="N62" s="1"/>
      <c r="O62" s="1"/>
    </row>
    <row r="63" spans="1:15" ht="24.75" customHeight="1">
      <c r="A63" s="20" t="s">
        <v>252</v>
      </c>
      <c r="B63" s="21" t="s">
        <v>133</v>
      </c>
      <c r="C63" s="21" t="s">
        <v>4</v>
      </c>
      <c r="D63" s="21" t="s">
        <v>42</v>
      </c>
      <c r="E63" s="21" t="s">
        <v>29</v>
      </c>
      <c r="F63" s="21" t="s">
        <v>94</v>
      </c>
      <c r="G63" s="21" t="s">
        <v>37</v>
      </c>
      <c r="H63" s="21" t="s">
        <v>22</v>
      </c>
      <c r="I63" s="21" t="s">
        <v>43</v>
      </c>
      <c r="J63" s="22" t="s">
        <v>95</v>
      </c>
      <c r="K63" s="23">
        <v>170</v>
      </c>
      <c r="L63" s="23">
        <v>190.22</v>
      </c>
      <c r="M63" s="24" t="s">
        <v>358</v>
      </c>
      <c r="N63" s="1"/>
      <c r="O63" s="1"/>
    </row>
    <row r="64" spans="1:15" ht="21.75" customHeight="1">
      <c r="A64" s="20" t="s">
        <v>253</v>
      </c>
      <c r="B64" s="21" t="s">
        <v>21</v>
      </c>
      <c r="C64" s="21" t="s">
        <v>4</v>
      </c>
      <c r="D64" s="21" t="s">
        <v>42</v>
      </c>
      <c r="E64" s="21" t="s">
        <v>29</v>
      </c>
      <c r="F64" s="21" t="s">
        <v>510</v>
      </c>
      <c r="G64" s="21" t="s">
        <v>19</v>
      </c>
      <c r="H64" s="21" t="s">
        <v>22</v>
      </c>
      <c r="I64" s="21" t="s">
        <v>43</v>
      </c>
      <c r="J64" s="22" t="s">
        <v>511</v>
      </c>
      <c r="K64" s="23">
        <v>0</v>
      </c>
      <c r="L64" s="23">
        <f>L65</f>
        <v>217.21</v>
      </c>
      <c r="M64" s="24" t="s">
        <v>358</v>
      </c>
      <c r="N64" s="1"/>
      <c r="O64" s="1"/>
    </row>
    <row r="65" spans="1:15" ht="18.75" customHeight="1">
      <c r="A65" s="20" t="s">
        <v>254</v>
      </c>
      <c r="B65" s="21" t="s">
        <v>98</v>
      </c>
      <c r="C65" s="21" t="s">
        <v>4</v>
      </c>
      <c r="D65" s="21" t="s">
        <v>42</v>
      </c>
      <c r="E65" s="21" t="s">
        <v>29</v>
      </c>
      <c r="F65" s="21" t="s">
        <v>510</v>
      </c>
      <c r="G65" s="21" t="s">
        <v>37</v>
      </c>
      <c r="H65" s="21" t="s">
        <v>22</v>
      </c>
      <c r="I65" s="21" t="s">
        <v>43</v>
      </c>
      <c r="J65" s="22" t="s">
        <v>509</v>
      </c>
      <c r="K65" s="23">
        <v>0</v>
      </c>
      <c r="L65" s="23">
        <v>217.21</v>
      </c>
      <c r="M65" s="24" t="s">
        <v>358</v>
      </c>
      <c r="N65" s="1"/>
      <c r="O65" s="1"/>
    </row>
    <row r="66" spans="1:15" ht="12.75">
      <c r="A66" s="20" t="s">
        <v>255</v>
      </c>
      <c r="B66" s="21" t="s">
        <v>21</v>
      </c>
      <c r="C66" s="21" t="s">
        <v>4</v>
      </c>
      <c r="D66" s="21" t="s">
        <v>47</v>
      </c>
      <c r="E66" s="21" t="s">
        <v>19</v>
      </c>
      <c r="F66" s="21" t="s">
        <v>21</v>
      </c>
      <c r="G66" s="21" t="s">
        <v>19</v>
      </c>
      <c r="H66" s="21" t="s">
        <v>22</v>
      </c>
      <c r="I66" s="21" t="s">
        <v>21</v>
      </c>
      <c r="J66" s="22" t="s">
        <v>46</v>
      </c>
      <c r="K66" s="23">
        <f>K69</f>
        <v>500</v>
      </c>
      <c r="L66" s="23">
        <f>L69+L67</f>
        <v>840.4300000000001</v>
      </c>
      <c r="M66" s="24" t="s">
        <v>358</v>
      </c>
      <c r="N66" s="1"/>
      <c r="O66" s="1"/>
    </row>
    <row r="67" spans="1:15" ht="51">
      <c r="A67" s="20" t="s">
        <v>256</v>
      </c>
      <c r="B67" s="21" t="s">
        <v>21</v>
      </c>
      <c r="C67" s="21" t="s">
        <v>4</v>
      </c>
      <c r="D67" s="21" t="s">
        <v>47</v>
      </c>
      <c r="E67" s="21" t="s">
        <v>29</v>
      </c>
      <c r="F67" s="21" t="s">
        <v>97</v>
      </c>
      <c r="G67" s="21" t="s">
        <v>19</v>
      </c>
      <c r="H67" s="21" t="s">
        <v>22</v>
      </c>
      <c r="I67" s="21" t="s">
        <v>513</v>
      </c>
      <c r="J67" s="54" t="s">
        <v>514</v>
      </c>
      <c r="K67" s="23">
        <v>0</v>
      </c>
      <c r="L67" s="23">
        <f>L68</f>
        <v>158.6</v>
      </c>
      <c r="M67" s="24" t="s">
        <v>437</v>
      </c>
      <c r="N67" s="1"/>
      <c r="O67" s="1"/>
    </row>
    <row r="68" spans="1:15" ht="51">
      <c r="A68" s="20" t="s">
        <v>257</v>
      </c>
      <c r="B68" s="21" t="s">
        <v>133</v>
      </c>
      <c r="C68" s="21" t="s">
        <v>4</v>
      </c>
      <c r="D68" s="21" t="s">
        <v>47</v>
      </c>
      <c r="E68" s="21" t="s">
        <v>29</v>
      </c>
      <c r="F68" s="21" t="s">
        <v>176</v>
      </c>
      <c r="G68" s="21" t="s">
        <v>37</v>
      </c>
      <c r="H68" s="21" t="s">
        <v>22</v>
      </c>
      <c r="I68" s="21" t="s">
        <v>513</v>
      </c>
      <c r="J68" s="22" t="s">
        <v>512</v>
      </c>
      <c r="K68" s="23">
        <v>0</v>
      </c>
      <c r="L68" s="23">
        <v>158.6</v>
      </c>
      <c r="M68" s="24" t="s">
        <v>437</v>
      </c>
      <c r="N68" s="1"/>
      <c r="O68" s="1"/>
    </row>
    <row r="69" spans="1:15" ht="21.75" customHeight="1">
      <c r="A69" s="20" t="s">
        <v>139</v>
      </c>
      <c r="B69" s="21" t="s">
        <v>21</v>
      </c>
      <c r="C69" s="21" t="s">
        <v>4</v>
      </c>
      <c r="D69" s="21" t="s">
        <v>47</v>
      </c>
      <c r="E69" s="21" t="s">
        <v>32</v>
      </c>
      <c r="F69" s="21" t="s">
        <v>21</v>
      </c>
      <c r="G69" s="21" t="s">
        <v>19</v>
      </c>
      <c r="H69" s="21" t="s">
        <v>22</v>
      </c>
      <c r="I69" s="21" t="s">
        <v>48</v>
      </c>
      <c r="J69" s="22" t="s">
        <v>134</v>
      </c>
      <c r="K69" s="23">
        <f>K70</f>
        <v>500</v>
      </c>
      <c r="L69" s="23">
        <f>L70</f>
        <v>681.83</v>
      </c>
      <c r="M69" s="24" t="s">
        <v>358</v>
      </c>
      <c r="N69" s="1"/>
      <c r="O69" s="1"/>
    </row>
    <row r="70" spans="1:15" ht="21.75" customHeight="1">
      <c r="A70" s="20" t="s">
        <v>258</v>
      </c>
      <c r="B70" s="21" t="s">
        <v>21</v>
      </c>
      <c r="C70" s="21" t="s">
        <v>4</v>
      </c>
      <c r="D70" s="21" t="s">
        <v>47</v>
      </c>
      <c r="E70" s="21" t="s">
        <v>32</v>
      </c>
      <c r="F70" s="21" t="s">
        <v>57</v>
      </c>
      <c r="G70" s="21" t="s">
        <v>19</v>
      </c>
      <c r="H70" s="21" t="s">
        <v>22</v>
      </c>
      <c r="I70" s="21" t="s">
        <v>48</v>
      </c>
      <c r="J70" s="22" t="s">
        <v>140</v>
      </c>
      <c r="K70" s="23">
        <f>K71</f>
        <v>500</v>
      </c>
      <c r="L70" s="23">
        <f>L71</f>
        <v>681.83</v>
      </c>
      <c r="M70" s="24" t="s">
        <v>358</v>
      </c>
      <c r="N70" s="1"/>
      <c r="O70" s="1"/>
    </row>
    <row r="71" spans="1:15" ht="27.75" customHeight="1">
      <c r="A71" s="20" t="s">
        <v>259</v>
      </c>
      <c r="B71" s="21" t="s">
        <v>133</v>
      </c>
      <c r="C71" s="21" t="s">
        <v>4</v>
      </c>
      <c r="D71" s="21" t="s">
        <v>47</v>
      </c>
      <c r="E71" s="21" t="s">
        <v>32</v>
      </c>
      <c r="F71" s="21" t="s">
        <v>60</v>
      </c>
      <c r="G71" s="21" t="s">
        <v>37</v>
      </c>
      <c r="H71" s="21" t="s">
        <v>22</v>
      </c>
      <c r="I71" s="21" t="s">
        <v>48</v>
      </c>
      <c r="J71" s="22" t="s">
        <v>147</v>
      </c>
      <c r="K71" s="23">
        <v>500</v>
      </c>
      <c r="L71" s="23">
        <v>681.83</v>
      </c>
      <c r="M71" s="24" t="s">
        <v>358</v>
      </c>
      <c r="N71" s="1"/>
      <c r="O71" s="1"/>
    </row>
    <row r="72" spans="1:15" ht="12.75">
      <c r="A72" s="20" t="s">
        <v>260</v>
      </c>
      <c r="B72" s="21" t="s">
        <v>21</v>
      </c>
      <c r="C72" s="21" t="s">
        <v>4</v>
      </c>
      <c r="D72" s="21" t="s">
        <v>51</v>
      </c>
      <c r="E72" s="21" t="s">
        <v>19</v>
      </c>
      <c r="F72" s="21" t="s">
        <v>21</v>
      </c>
      <c r="G72" s="21" t="s">
        <v>19</v>
      </c>
      <c r="H72" s="21" t="s">
        <v>22</v>
      </c>
      <c r="I72" s="21" t="s">
        <v>21</v>
      </c>
      <c r="J72" s="22" t="s">
        <v>50</v>
      </c>
      <c r="K72" s="23">
        <f>K73+K103+K105+K99</f>
        <v>542.25</v>
      </c>
      <c r="L72" s="23">
        <f>L73+L103+L105+L99+L101</f>
        <v>1158.8</v>
      </c>
      <c r="M72" s="24" t="s">
        <v>437</v>
      </c>
      <c r="N72" s="1"/>
      <c r="O72" s="1"/>
    </row>
    <row r="73" spans="1:15" ht="25.5">
      <c r="A73" s="20" t="s">
        <v>261</v>
      </c>
      <c r="B73" s="21" t="s">
        <v>21</v>
      </c>
      <c r="C73" s="21" t="s">
        <v>4</v>
      </c>
      <c r="D73" s="21" t="s">
        <v>51</v>
      </c>
      <c r="E73" s="21" t="s">
        <v>26</v>
      </c>
      <c r="F73" s="21" t="s">
        <v>21</v>
      </c>
      <c r="G73" s="21" t="s">
        <v>26</v>
      </c>
      <c r="H73" s="21" t="s">
        <v>22</v>
      </c>
      <c r="I73" s="21" t="s">
        <v>49</v>
      </c>
      <c r="J73" s="22" t="s">
        <v>183</v>
      </c>
      <c r="K73" s="23">
        <f>K74+K77+K80+K82+K87+K90+K92+K95+K85</f>
        <v>394.2</v>
      </c>
      <c r="L73" s="23">
        <f>L74+L77+L80+L82+L87+L90+L92+L95+L85+L84</f>
        <v>491.5</v>
      </c>
      <c r="M73" s="24" t="s">
        <v>437</v>
      </c>
      <c r="N73" s="1"/>
      <c r="O73" s="1"/>
    </row>
    <row r="74" spans="1:15" ht="38.25">
      <c r="A74" s="20" t="s">
        <v>262</v>
      </c>
      <c r="B74" s="21" t="s">
        <v>21</v>
      </c>
      <c r="C74" s="21" t="s">
        <v>4</v>
      </c>
      <c r="D74" s="21" t="s">
        <v>51</v>
      </c>
      <c r="E74" s="21" t="s">
        <v>26</v>
      </c>
      <c r="F74" s="21" t="s">
        <v>97</v>
      </c>
      <c r="G74" s="21" t="s">
        <v>26</v>
      </c>
      <c r="H74" s="21" t="s">
        <v>22</v>
      </c>
      <c r="I74" s="21" t="s">
        <v>49</v>
      </c>
      <c r="J74" s="22" t="s">
        <v>184</v>
      </c>
      <c r="K74" s="23">
        <f>K75+K76</f>
        <v>15</v>
      </c>
      <c r="L74" s="23">
        <f>L75+L76</f>
        <v>24.21</v>
      </c>
      <c r="M74" s="24" t="s">
        <v>437</v>
      </c>
      <c r="N74" s="1"/>
      <c r="O74" s="1"/>
    </row>
    <row r="75" spans="1:15" ht="38.25">
      <c r="A75" s="20" t="s">
        <v>263</v>
      </c>
      <c r="B75" s="21" t="s">
        <v>320</v>
      </c>
      <c r="C75" s="21" t="s">
        <v>4</v>
      </c>
      <c r="D75" s="21" t="s">
        <v>51</v>
      </c>
      <c r="E75" s="21" t="s">
        <v>26</v>
      </c>
      <c r="F75" s="21" t="s">
        <v>176</v>
      </c>
      <c r="G75" s="21" t="s">
        <v>26</v>
      </c>
      <c r="H75" s="21" t="s">
        <v>22</v>
      </c>
      <c r="I75" s="21" t="s">
        <v>49</v>
      </c>
      <c r="J75" s="22" t="s">
        <v>185</v>
      </c>
      <c r="K75" s="23">
        <v>5.8</v>
      </c>
      <c r="L75" s="23">
        <v>5.71</v>
      </c>
      <c r="M75" s="24">
        <f>L75/K75*100</f>
        <v>98.44827586206897</v>
      </c>
      <c r="N75" s="1"/>
      <c r="O75" s="1"/>
    </row>
    <row r="76" spans="1:15" ht="38.25">
      <c r="A76" s="20" t="s">
        <v>264</v>
      </c>
      <c r="B76" s="21" t="s">
        <v>321</v>
      </c>
      <c r="C76" s="21" t="s">
        <v>4</v>
      </c>
      <c r="D76" s="21" t="s">
        <v>51</v>
      </c>
      <c r="E76" s="21" t="s">
        <v>26</v>
      </c>
      <c r="F76" s="21" t="s">
        <v>176</v>
      </c>
      <c r="G76" s="21" t="s">
        <v>26</v>
      </c>
      <c r="H76" s="21" t="s">
        <v>22</v>
      </c>
      <c r="I76" s="21" t="s">
        <v>49</v>
      </c>
      <c r="J76" s="22" t="s">
        <v>185</v>
      </c>
      <c r="K76" s="23">
        <v>9.2</v>
      </c>
      <c r="L76" s="23">
        <v>18.5</v>
      </c>
      <c r="M76" s="24" t="s">
        <v>358</v>
      </c>
      <c r="N76" s="1"/>
      <c r="O76" s="1"/>
    </row>
    <row r="77" spans="1:15" ht="38.25">
      <c r="A77" s="20" t="s">
        <v>265</v>
      </c>
      <c r="B77" s="21" t="s">
        <v>21</v>
      </c>
      <c r="C77" s="21" t="s">
        <v>4</v>
      </c>
      <c r="D77" s="21" t="s">
        <v>51</v>
      </c>
      <c r="E77" s="21" t="s">
        <v>26</v>
      </c>
      <c r="F77" s="21" t="s">
        <v>45</v>
      </c>
      <c r="G77" s="21" t="s">
        <v>26</v>
      </c>
      <c r="H77" s="21" t="s">
        <v>22</v>
      </c>
      <c r="I77" s="21" t="s">
        <v>49</v>
      </c>
      <c r="J77" s="22" t="s">
        <v>186</v>
      </c>
      <c r="K77" s="23">
        <f>K79</f>
        <v>82</v>
      </c>
      <c r="L77" s="23">
        <f>L79+L78</f>
        <v>105.83</v>
      </c>
      <c r="M77" s="24" t="s">
        <v>437</v>
      </c>
      <c r="N77" s="1"/>
      <c r="O77" s="1"/>
    </row>
    <row r="78" spans="1:15" ht="51">
      <c r="A78" s="20" t="s">
        <v>266</v>
      </c>
      <c r="B78" s="21" t="s">
        <v>320</v>
      </c>
      <c r="C78" s="21" t="s">
        <v>4</v>
      </c>
      <c r="D78" s="21" t="s">
        <v>51</v>
      </c>
      <c r="E78" s="21" t="s">
        <v>26</v>
      </c>
      <c r="F78" s="21" t="s">
        <v>187</v>
      </c>
      <c r="G78" s="21" t="s">
        <v>26</v>
      </c>
      <c r="H78" s="21" t="s">
        <v>22</v>
      </c>
      <c r="I78" s="21" t="s">
        <v>49</v>
      </c>
      <c r="J78" s="22" t="s">
        <v>188</v>
      </c>
      <c r="K78" s="23">
        <v>0</v>
      </c>
      <c r="L78" s="23">
        <v>0.05</v>
      </c>
      <c r="M78" s="24" t="s">
        <v>358</v>
      </c>
      <c r="N78" s="1"/>
      <c r="O78" s="1"/>
    </row>
    <row r="79" spans="1:15" ht="51">
      <c r="A79" s="20" t="s">
        <v>267</v>
      </c>
      <c r="B79" s="21" t="s">
        <v>321</v>
      </c>
      <c r="C79" s="21" t="s">
        <v>4</v>
      </c>
      <c r="D79" s="21" t="s">
        <v>51</v>
      </c>
      <c r="E79" s="21" t="s">
        <v>26</v>
      </c>
      <c r="F79" s="21" t="s">
        <v>187</v>
      </c>
      <c r="G79" s="21" t="s">
        <v>26</v>
      </c>
      <c r="H79" s="21" t="s">
        <v>22</v>
      </c>
      <c r="I79" s="21" t="s">
        <v>49</v>
      </c>
      <c r="J79" s="22" t="s">
        <v>188</v>
      </c>
      <c r="K79" s="23">
        <v>82</v>
      </c>
      <c r="L79" s="23">
        <v>105.78</v>
      </c>
      <c r="M79" s="24" t="s">
        <v>437</v>
      </c>
      <c r="N79" s="1"/>
      <c r="O79" s="1"/>
    </row>
    <row r="80" spans="1:15" ht="38.25">
      <c r="A80" s="20" t="s">
        <v>268</v>
      </c>
      <c r="B80" s="21" t="s">
        <v>21</v>
      </c>
      <c r="C80" s="21" t="s">
        <v>4</v>
      </c>
      <c r="D80" s="21" t="s">
        <v>51</v>
      </c>
      <c r="E80" s="21" t="s">
        <v>26</v>
      </c>
      <c r="F80" s="21" t="s">
        <v>189</v>
      </c>
      <c r="G80" s="21" t="s">
        <v>26</v>
      </c>
      <c r="H80" s="21" t="s">
        <v>22</v>
      </c>
      <c r="I80" s="21" t="s">
        <v>49</v>
      </c>
      <c r="J80" s="22" t="s">
        <v>190</v>
      </c>
      <c r="K80" s="23">
        <f>K81</f>
        <v>15</v>
      </c>
      <c r="L80" s="23">
        <f>L81</f>
        <v>16.95</v>
      </c>
      <c r="M80" s="24" t="s">
        <v>358</v>
      </c>
      <c r="N80" s="1"/>
      <c r="O80" s="1"/>
    </row>
    <row r="81" spans="1:15" ht="51">
      <c r="A81" s="20" t="s">
        <v>269</v>
      </c>
      <c r="B81" s="21" t="s">
        <v>321</v>
      </c>
      <c r="C81" s="21" t="s">
        <v>4</v>
      </c>
      <c r="D81" s="21" t="s">
        <v>51</v>
      </c>
      <c r="E81" s="21" t="s">
        <v>26</v>
      </c>
      <c r="F81" s="21" t="s">
        <v>191</v>
      </c>
      <c r="G81" s="21" t="s">
        <v>26</v>
      </c>
      <c r="H81" s="21" t="s">
        <v>22</v>
      </c>
      <c r="I81" s="21" t="s">
        <v>49</v>
      </c>
      <c r="J81" s="22" t="s">
        <v>192</v>
      </c>
      <c r="K81" s="23">
        <v>15</v>
      </c>
      <c r="L81" s="23">
        <v>16.95</v>
      </c>
      <c r="M81" s="24" t="s">
        <v>358</v>
      </c>
      <c r="N81" s="1"/>
      <c r="O81" s="1"/>
    </row>
    <row r="82" spans="1:15" ht="38.25">
      <c r="A82" s="20" t="s">
        <v>270</v>
      </c>
      <c r="B82" s="21" t="s">
        <v>21</v>
      </c>
      <c r="C82" s="21" t="s">
        <v>4</v>
      </c>
      <c r="D82" s="21" t="s">
        <v>51</v>
      </c>
      <c r="E82" s="21" t="s">
        <v>26</v>
      </c>
      <c r="F82" s="21" t="s">
        <v>197</v>
      </c>
      <c r="G82" s="21" t="s">
        <v>26</v>
      </c>
      <c r="H82" s="21" t="s">
        <v>22</v>
      </c>
      <c r="I82" s="21" t="s">
        <v>49</v>
      </c>
      <c r="J82" s="22" t="s">
        <v>322</v>
      </c>
      <c r="K82" s="23">
        <f>K83</f>
        <v>75</v>
      </c>
      <c r="L82" s="23">
        <f>L83</f>
        <v>91.86</v>
      </c>
      <c r="M82" s="24" t="s">
        <v>358</v>
      </c>
      <c r="N82" s="1"/>
      <c r="O82" s="1"/>
    </row>
    <row r="83" spans="1:15" ht="51">
      <c r="A83" s="20" t="s">
        <v>271</v>
      </c>
      <c r="B83" s="21" t="s">
        <v>321</v>
      </c>
      <c r="C83" s="21" t="s">
        <v>4</v>
      </c>
      <c r="D83" s="21" t="s">
        <v>51</v>
      </c>
      <c r="E83" s="21" t="s">
        <v>26</v>
      </c>
      <c r="F83" s="21" t="s">
        <v>198</v>
      </c>
      <c r="G83" s="21" t="s">
        <v>26</v>
      </c>
      <c r="H83" s="21" t="s">
        <v>22</v>
      </c>
      <c r="I83" s="21" t="s">
        <v>49</v>
      </c>
      <c r="J83" s="22" t="s">
        <v>323</v>
      </c>
      <c r="K83" s="23">
        <v>75</v>
      </c>
      <c r="L83" s="23">
        <v>91.86</v>
      </c>
      <c r="M83" s="24" t="s">
        <v>358</v>
      </c>
      <c r="N83" s="1"/>
      <c r="O83" s="1"/>
    </row>
    <row r="84" spans="1:15" ht="51">
      <c r="A84" s="20" t="s">
        <v>272</v>
      </c>
      <c r="B84" s="21" t="s">
        <v>321</v>
      </c>
      <c r="C84" s="21" t="s">
        <v>4</v>
      </c>
      <c r="D84" s="21" t="s">
        <v>51</v>
      </c>
      <c r="E84" s="21" t="s">
        <v>26</v>
      </c>
      <c r="F84" s="21" t="s">
        <v>411</v>
      </c>
      <c r="G84" s="21" t="s">
        <v>26</v>
      </c>
      <c r="H84" s="21" t="s">
        <v>22</v>
      </c>
      <c r="I84" s="21" t="s">
        <v>49</v>
      </c>
      <c r="J84" s="22" t="s">
        <v>517</v>
      </c>
      <c r="K84" s="23">
        <v>0</v>
      </c>
      <c r="L84" s="23">
        <v>3</v>
      </c>
      <c r="M84" s="24" t="s">
        <v>358</v>
      </c>
      <c r="N84" s="1"/>
      <c r="O84" s="1"/>
    </row>
    <row r="85" spans="1:15" ht="38.25">
      <c r="A85" s="20" t="s">
        <v>273</v>
      </c>
      <c r="B85" s="21" t="s">
        <v>21</v>
      </c>
      <c r="C85" s="21" t="s">
        <v>4</v>
      </c>
      <c r="D85" s="21" t="s">
        <v>51</v>
      </c>
      <c r="E85" s="21" t="s">
        <v>26</v>
      </c>
      <c r="F85" s="21" t="s">
        <v>49</v>
      </c>
      <c r="G85" s="21" t="s">
        <v>26</v>
      </c>
      <c r="H85" s="21" t="s">
        <v>22</v>
      </c>
      <c r="I85" s="21" t="s">
        <v>49</v>
      </c>
      <c r="J85" s="22" t="s">
        <v>379</v>
      </c>
      <c r="K85" s="23">
        <f>K86</f>
        <v>1</v>
      </c>
      <c r="L85" s="23">
        <f>L86</f>
        <v>1</v>
      </c>
      <c r="M85" s="24">
        <v>100</v>
      </c>
      <c r="N85" s="1"/>
      <c r="O85" s="1"/>
    </row>
    <row r="86" spans="1:15" ht="51">
      <c r="A86" s="20" t="s">
        <v>274</v>
      </c>
      <c r="B86" s="21" t="s">
        <v>321</v>
      </c>
      <c r="C86" s="21" t="s">
        <v>4</v>
      </c>
      <c r="D86" s="21" t="s">
        <v>51</v>
      </c>
      <c r="E86" s="21" t="s">
        <v>26</v>
      </c>
      <c r="F86" s="21" t="s">
        <v>377</v>
      </c>
      <c r="G86" s="21" t="s">
        <v>26</v>
      </c>
      <c r="H86" s="21" t="s">
        <v>22</v>
      </c>
      <c r="I86" s="21" t="s">
        <v>49</v>
      </c>
      <c r="J86" s="22" t="s">
        <v>378</v>
      </c>
      <c r="K86" s="23">
        <v>1</v>
      </c>
      <c r="L86" s="23">
        <v>1</v>
      </c>
      <c r="M86" s="24">
        <v>100</v>
      </c>
      <c r="N86" s="1"/>
      <c r="O86" s="1"/>
    </row>
    <row r="87" spans="1:15" ht="38.25">
      <c r="A87" s="20" t="s">
        <v>275</v>
      </c>
      <c r="B87" s="21" t="s">
        <v>21</v>
      </c>
      <c r="C87" s="21" t="s">
        <v>4</v>
      </c>
      <c r="D87" s="21" t="s">
        <v>51</v>
      </c>
      <c r="E87" s="21" t="s">
        <v>26</v>
      </c>
      <c r="F87" s="21" t="s">
        <v>154</v>
      </c>
      <c r="G87" s="21" t="s">
        <v>26</v>
      </c>
      <c r="H87" s="21" t="s">
        <v>22</v>
      </c>
      <c r="I87" s="21" t="s">
        <v>49</v>
      </c>
      <c r="J87" s="22" t="s">
        <v>324</v>
      </c>
      <c r="K87" s="23">
        <f>K88+K89</f>
        <v>30</v>
      </c>
      <c r="L87" s="23">
        <f>L88+L89</f>
        <v>31.36</v>
      </c>
      <c r="M87" s="24" t="s">
        <v>437</v>
      </c>
      <c r="N87" s="1"/>
      <c r="O87" s="1"/>
    </row>
    <row r="88" spans="1:15" ht="63.75">
      <c r="A88" s="20" t="s">
        <v>276</v>
      </c>
      <c r="B88" s="21" t="s">
        <v>321</v>
      </c>
      <c r="C88" s="21" t="s">
        <v>4</v>
      </c>
      <c r="D88" s="21" t="s">
        <v>51</v>
      </c>
      <c r="E88" s="21" t="s">
        <v>26</v>
      </c>
      <c r="F88" s="21" t="s">
        <v>174</v>
      </c>
      <c r="G88" s="21" t="s">
        <v>26</v>
      </c>
      <c r="H88" s="21" t="s">
        <v>22</v>
      </c>
      <c r="I88" s="21" t="s">
        <v>49</v>
      </c>
      <c r="J88" s="22" t="s">
        <v>325</v>
      </c>
      <c r="K88" s="23">
        <v>20</v>
      </c>
      <c r="L88" s="23">
        <v>21.36</v>
      </c>
      <c r="M88" s="24" t="s">
        <v>437</v>
      </c>
      <c r="N88" s="1"/>
      <c r="O88" s="1"/>
    </row>
    <row r="89" spans="1:15" ht="114.75">
      <c r="A89" s="20" t="s">
        <v>277</v>
      </c>
      <c r="B89" s="21" t="s">
        <v>380</v>
      </c>
      <c r="C89" s="21" t="s">
        <v>4</v>
      </c>
      <c r="D89" s="21" t="s">
        <v>51</v>
      </c>
      <c r="E89" s="21" t="s">
        <v>26</v>
      </c>
      <c r="F89" s="21" t="s">
        <v>431</v>
      </c>
      <c r="G89" s="21" t="s">
        <v>26</v>
      </c>
      <c r="H89" s="21" t="s">
        <v>22</v>
      </c>
      <c r="I89" s="21" t="s">
        <v>49</v>
      </c>
      <c r="J89" s="22" t="s">
        <v>438</v>
      </c>
      <c r="K89" s="23">
        <v>10</v>
      </c>
      <c r="L89" s="23">
        <v>10</v>
      </c>
      <c r="M89" s="24">
        <v>100</v>
      </c>
      <c r="N89" s="1"/>
      <c r="O89" s="1"/>
    </row>
    <row r="90" spans="1:15" ht="38.25">
      <c r="A90" s="20" t="s">
        <v>278</v>
      </c>
      <c r="B90" s="21" t="s">
        <v>21</v>
      </c>
      <c r="C90" s="21" t="s">
        <v>4</v>
      </c>
      <c r="D90" s="21" t="s">
        <v>51</v>
      </c>
      <c r="E90" s="21" t="s">
        <v>26</v>
      </c>
      <c r="F90" s="21" t="s">
        <v>303</v>
      </c>
      <c r="G90" s="21" t="s">
        <v>26</v>
      </c>
      <c r="H90" s="21" t="s">
        <v>22</v>
      </c>
      <c r="I90" s="21" t="s">
        <v>49</v>
      </c>
      <c r="J90" s="22" t="s">
        <v>326</v>
      </c>
      <c r="K90" s="23">
        <f>K91</f>
        <v>1.2</v>
      </c>
      <c r="L90" s="23">
        <f>L91</f>
        <v>1.45</v>
      </c>
      <c r="M90" s="24" t="s">
        <v>358</v>
      </c>
      <c r="N90" s="1"/>
      <c r="O90" s="1"/>
    </row>
    <row r="91" spans="1:15" ht="51">
      <c r="A91" s="20" t="s">
        <v>279</v>
      </c>
      <c r="B91" s="21" t="s">
        <v>321</v>
      </c>
      <c r="C91" s="21" t="s">
        <v>4</v>
      </c>
      <c r="D91" s="21" t="s">
        <v>51</v>
      </c>
      <c r="E91" s="21" t="s">
        <v>26</v>
      </c>
      <c r="F91" s="21" t="s">
        <v>304</v>
      </c>
      <c r="G91" s="21" t="s">
        <v>26</v>
      </c>
      <c r="H91" s="21" t="s">
        <v>22</v>
      </c>
      <c r="I91" s="21" t="s">
        <v>49</v>
      </c>
      <c r="J91" s="22" t="s">
        <v>327</v>
      </c>
      <c r="K91" s="23">
        <v>1.2</v>
      </c>
      <c r="L91" s="23">
        <v>1.45</v>
      </c>
      <c r="M91" s="24" t="s">
        <v>358</v>
      </c>
      <c r="N91" s="1"/>
      <c r="O91" s="1"/>
    </row>
    <row r="92" spans="1:15" ht="25.5">
      <c r="A92" s="20" t="s">
        <v>280</v>
      </c>
      <c r="B92" s="21" t="s">
        <v>21</v>
      </c>
      <c r="C92" s="21" t="s">
        <v>4</v>
      </c>
      <c r="D92" s="21" t="s">
        <v>51</v>
      </c>
      <c r="E92" s="21" t="s">
        <v>26</v>
      </c>
      <c r="F92" s="21" t="s">
        <v>199</v>
      </c>
      <c r="G92" s="21" t="s">
        <v>26</v>
      </c>
      <c r="H92" s="21" t="s">
        <v>22</v>
      </c>
      <c r="I92" s="21" t="s">
        <v>49</v>
      </c>
      <c r="J92" s="22" t="s">
        <v>328</v>
      </c>
      <c r="K92" s="23">
        <f>K93+K94</f>
        <v>55</v>
      </c>
      <c r="L92" s="23">
        <f>L93+L94</f>
        <v>58.94</v>
      </c>
      <c r="M92" s="24" t="s">
        <v>437</v>
      </c>
      <c r="N92" s="1"/>
      <c r="O92" s="1"/>
    </row>
    <row r="93" spans="1:15" ht="38.25">
      <c r="A93" s="20" t="s">
        <v>281</v>
      </c>
      <c r="B93" s="21" t="s">
        <v>321</v>
      </c>
      <c r="C93" s="21" t="s">
        <v>4</v>
      </c>
      <c r="D93" s="21" t="s">
        <v>51</v>
      </c>
      <c r="E93" s="21" t="s">
        <v>26</v>
      </c>
      <c r="F93" s="21" t="s">
        <v>200</v>
      </c>
      <c r="G93" s="21" t="s">
        <v>26</v>
      </c>
      <c r="H93" s="21" t="s">
        <v>22</v>
      </c>
      <c r="I93" s="21" t="s">
        <v>49</v>
      </c>
      <c r="J93" s="22" t="s">
        <v>329</v>
      </c>
      <c r="K93" s="23">
        <v>45</v>
      </c>
      <c r="L93" s="23">
        <v>48.94</v>
      </c>
      <c r="M93" s="24" t="s">
        <v>437</v>
      </c>
      <c r="N93" s="1"/>
      <c r="O93" s="1"/>
    </row>
    <row r="94" spans="1:15" ht="38.25">
      <c r="A94" s="20" t="s">
        <v>282</v>
      </c>
      <c r="B94" s="21" t="s">
        <v>380</v>
      </c>
      <c r="C94" s="21" t="s">
        <v>4</v>
      </c>
      <c r="D94" s="21" t="s">
        <v>51</v>
      </c>
      <c r="E94" s="21" t="s">
        <v>26</v>
      </c>
      <c r="F94" s="21" t="s">
        <v>382</v>
      </c>
      <c r="G94" s="21" t="s">
        <v>26</v>
      </c>
      <c r="H94" s="21" t="s">
        <v>22</v>
      </c>
      <c r="I94" s="21" t="s">
        <v>49</v>
      </c>
      <c r="J94" s="22" t="s">
        <v>383</v>
      </c>
      <c r="K94" s="23">
        <v>10</v>
      </c>
      <c r="L94" s="23">
        <v>10</v>
      </c>
      <c r="M94" s="24">
        <v>100</v>
      </c>
      <c r="N94" s="1"/>
      <c r="O94" s="1"/>
    </row>
    <row r="95" spans="1:15" ht="38.25">
      <c r="A95" s="20" t="s">
        <v>283</v>
      </c>
      <c r="B95" s="21" t="s">
        <v>21</v>
      </c>
      <c r="C95" s="21" t="s">
        <v>4</v>
      </c>
      <c r="D95" s="21" t="s">
        <v>51</v>
      </c>
      <c r="E95" s="21" t="s">
        <v>26</v>
      </c>
      <c r="F95" s="21" t="s">
        <v>193</v>
      </c>
      <c r="G95" s="21" t="s">
        <v>26</v>
      </c>
      <c r="H95" s="21" t="s">
        <v>22</v>
      </c>
      <c r="I95" s="21" t="s">
        <v>49</v>
      </c>
      <c r="J95" s="22" t="s">
        <v>194</v>
      </c>
      <c r="K95" s="23">
        <f>K98</f>
        <v>120</v>
      </c>
      <c r="L95" s="23">
        <f>L98+L96+L97</f>
        <v>156.9</v>
      </c>
      <c r="M95" s="24" t="s">
        <v>437</v>
      </c>
      <c r="N95" s="1"/>
      <c r="O95" s="1"/>
    </row>
    <row r="96" spans="1:15" ht="51">
      <c r="A96" s="20" t="s">
        <v>284</v>
      </c>
      <c r="B96" s="21" t="s">
        <v>320</v>
      </c>
      <c r="C96" s="21" t="s">
        <v>4</v>
      </c>
      <c r="D96" s="21" t="s">
        <v>51</v>
      </c>
      <c r="E96" s="21" t="s">
        <v>26</v>
      </c>
      <c r="F96" s="21" t="s">
        <v>195</v>
      </c>
      <c r="G96" s="21" t="s">
        <v>26</v>
      </c>
      <c r="H96" s="21" t="s">
        <v>22</v>
      </c>
      <c r="I96" s="21" t="s">
        <v>49</v>
      </c>
      <c r="J96" s="22" t="s">
        <v>196</v>
      </c>
      <c r="K96" s="23">
        <v>0</v>
      </c>
      <c r="L96" s="23">
        <v>1</v>
      </c>
      <c r="M96" s="24" t="s">
        <v>437</v>
      </c>
      <c r="N96" s="1"/>
      <c r="O96" s="1"/>
    </row>
    <row r="97" spans="1:15" ht="51">
      <c r="A97" s="20" t="s">
        <v>285</v>
      </c>
      <c r="B97" s="21" t="s">
        <v>351</v>
      </c>
      <c r="C97" s="21" t="s">
        <v>4</v>
      </c>
      <c r="D97" s="21" t="s">
        <v>51</v>
      </c>
      <c r="E97" s="21" t="s">
        <v>26</v>
      </c>
      <c r="F97" s="21" t="s">
        <v>195</v>
      </c>
      <c r="G97" s="21" t="s">
        <v>26</v>
      </c>
      <c r="H97" s="21" t="s">
        <v>22</v>
      </c>
      <c r="I97" s="21" t="s">
        <v>49</v>
      </c>
      <c r="J97" s="22" t="s">
        <v>196</v>
      </c>
      <c r="K97" s="23">
        <v>0</v>
      </c>
      <c r="L97" s="23">
        <v>2</v>
      </c>
      <c r="M97" s="24" t="s">
        <v>437</v>
      </c>
      <c r="N97" s="1"/>
      <c r="O97" s="1"/>
    </row>
    <row r="98" spans="1:13" ht="51">
      <c r="A98" s="20" t="s">
        <v>286</v>
      </c>
      <c r="B98" s="21" t="s">
        <v>321</v>
      </c>
      <c r="C98" s="21" t="s">
        <v>4</v>
      </c>
      <c r="D98" s="21" t="s">
        <v>51</v>
      </c>
      <c r="E98" s="21" t="s">
        <v>26</v>
      </c>
      <c r="F98" s="21" t="s">
        <v>195</v>
      </c>
      <c r="G98" s="21" t="s">
        <v>26</v>
      </c>
      <c r="H98" s="21" t="s">
        <v>22</v>
      </c>
      <c r="I98" s="21" t="s">
        <v>49</v>
      </c>
      <c r="J98" s="22" t="s">
        <v>196</v>
      </c>
      <c r="K98" s="23">
        <v>120</v>
      </c>
      <c r="L98" s="23">
        <v>153.9</v>
      </c>
      <c r="M98" s="24" t="s">
        <v>437</v>
      </c>
    </row>
    <row r="99" spans="1:13" ht="51">
      <c r="A99" s="20" t="s">
        <v>287</v>
      </c>
      <c r="B99" s="21" t="s">
        <v>21</v>
      </c>
      <c r="C99" s="21" t="s">
        <v>4</v>
      </c>
      <c r="D99" s="21" t="s">
        <v>51</v>
      </c>
      <c r="E99" s="21" t="s">
        <v>477</v>
      </c>
      <c r="F99" s="21" t="s">
        <v>21</v>
      </c>
      <c r="G99" s="21" t="s">
        <v>19</v>
      </c>
      <c r="H99" s="21" t="s">
        <v>22</v>
      </c>
      <c r="I99" s="21" t="s">
        <v>49</v>
      </c>
      <c r="J99" s="22" t="s">
        <v>480</v>
      </c>
      <c r="K99" s="23">
        <f>K100</f>
        <v>2</v>
      </c>
      <c r="L99" s="23">
        <f>L100</f>
        <v>1.99</v>
      </c>
      <c r="M99" s="24">
        <f>L99/K99*100</f>
        <v>99.5</v>
      </c>
    </row>
    <row r="100" spans="1:13" ht="38.25">
      <c r="A100" s="20" t="s">
        <v>288</v>
      </c>
      <c r="B100" s="21" t="s">
        <v>478</v>
      </c>
      <c r="C100" s="21" t="s">
        <v>4</v>
      </c>
      <c r="D100" s="21" t="s">
        <v>51</v>
      </c>
      <c r="E100" s="21" t="s">
        <v>477</v>
      </c>
      <c r="F100" s="21" t="s">
        <v>57</v>
      </c>
      <c r="G100" s="21" t="s">
        <v>37</v>
      </c>
      <c r="H100" s="21" t="s">
        <v>22</v>
      </c>
      <c r="I100" s="21" t="s">
        <v>49</v>
      </c>
      <c r="J100" s="22" t="s">
        <v>479</v>
      </c>
      <c r="K100" s="23">
        <v>2</v>
      </c>
      <c r="L100" s="23">
        <v>1.99</v>
      </c>
      <c r="M100" s="24">
        <f>L100/K100*100</f>
        <v>99.5</v>
      </c>
    </row>
    <row r="101" spans="1:13" ht="12.75">
      <c r="A101" s="20" t="s">
        <v>289</v>
      </c>
      <c r="B101" s="21" t="s">
        <v>21</v>
      </c>
      <c r="C101" s="21" t="s">
        <v>4</v>
      </c>
      <c r="D101" s="21" t="s">
        <v>51</v>
      </c>
      <c r="E101" s="21" t="s">
        <v>93</v>
      </c>
      <c r="F101" s="21" t="s">
        <v>21</v>
      </c>
      <c r="G101" s="21" t="s">
        <v>19</v>
      </c>
      <c r="H101" s="21" t="s">
        <v>22</v>
      </c>
      <c r="I101" s="21" t="s">
        <v>49</v>
      </c>
      <c r="J101" s="22" t="s">
        <v>519</v>
      </c>
      <c r="K101" s="23">
        <v>0</v>
      </c>
      <c r="L101" s="23">
        <f>L102</f>
        <v>51.07</v>
      </c>
      <c r="M101" s="24" t="s">
        <v>437</v>
      </c>
    </row>
    <row r="102" spans="1:13" ht="25.5">
      <c r="A102" s="20" t="s">
        <v>290</v>
      </c>
      <c r="B102" s="21" t="s">
        <v>301</v>
      </c>
      <c r="C102" s="21" t="s">
        <v>4</v>
      </c>
      <c r="D102" s="21" t="s">
        <v>51</v>
      </c>
      <c r="E102" s="21" t="s">
        <v>93</v>
      </c>
      <c r="F102" s="21" t="s">
        <v>59</v>
      </c>
      <c r="G102" s="21" t="s">
        <v>37</v>
      </c>
      <c r="H102" s="21" t="s">
        <v>22</v>
      </c>
      <c r="I102" s="21" t="s">
        <v>49</v>
      </c>
      <c r="J102" s="22" t="s">
        <v>518</v>
      </c>
      <c r="K102" s="23">
        <v>0</v>
      </c>
      <c r="L102" s="23">
        <v>51.07</v>
      </c>
      <c r="M102" s="24" t="s">
        <v>437</v>
      </c>
    </row>
    <row r="103" spans="1:13" ht="38.25">
      <c r="A103" s="20" t="s">
        <v>291</v>
      </c>
      <c r="B103" s="21" t="s">
        <v>21</v>
      </c>
      <c r="C103" s="21" t="s">
        <v>4</v>
      </c>
      <c r="D103" s="21" t="s">
        <v>51</v>
      </c>
      <c r="E103" s="21" t="s">
        <v>93</v>
      </c>
      <c r="F103" s="21" t="s">
        <v>35</v>
      </c>
      <c r="G103" s="21" t="s">
        <v>26</v>
      </c>
      <c r="H103" s="21" t="s">
        <v>22</v>
      </c>
      <c r="I103" s="21" t="s">
        <v>49</v>
      </c>
      <c r="J103" s="22" t="s">
        <v>330</v>
      </c>
      <c r="K103" s="23">
        <f>K104</f>
        <v>0</v>
      </c>
      <c r="L103" s="23">
        <f>L104</f>
        <v>-0.05</v>
      </c>
      <c r="M103" s="24">
        <v>0</v>
      </c>
    </row>
    <row r="104" spans="1:15" ht="38.25">
      <c r="A104" s="20" t="s">
        <v>292</v>
      </c>
      <c r="B104" s="21" t="s">
        <v>502</v>
      </c>
      <c r="C104" s="21" t="s">
        <v>4</v>
      </c>
      <c r="D104" s="21" t="s">
        <v>51</v>
      </c>
      <c r="E104" s="21" t="s">
        <v>93</v>
      </c>
      <c r="F104" s="21" t="s">
        <v>173</v>
      </c>
      <c r="G104" s="21" t="s">
        <v>26</v>
      </c>
      <c r="H104" s="21" t="s">
        <v>22</v>
      </c>
      <c r="I104" s="21" t="s">
        <v>49</v>
      </c>
      <c r="J104" s="22" t="s">
        <v>331</v>
      </c>
      <c r="K104" s="23">
        <v>0</v>
      </c>
      <c r="L104" s="23">
        <f>-0.05</f>
        <v>-0.05</v>
      </c>
      <c r="M104" s="24">
        <v>0</v>
      </c>
      <c r="N104" s="1"/>
      <c r="O104" s="1"/>
    </row>
    <row r="105" spans="1:15" ht="12.75">
      <c r="A105" s="20" t="s">
        <v>293</v>
      </c>
      <c r="B105" s="21" t="s">
        <v>21</v>
      </c>
      <c r="C105" s="21" t="s">
        <v>4</v>
      </c>
      <c r="D105" s="21" t="s">
        <v>51</v>
      </c>
      <c r="E105" s="21" t="s">
        <v>34</v>
      </c>
      <c r="F105" s="21" t="s">
        <v>21</v>
      </c>
      <c r="G105" s="21" t="s">
        <v>26</v>
      </c>
      <c r="H105" s="21" t="s">
        <v>22</v>
      </c>
      <c r="I105" s="21" t="s">
        <v>49</v>
      </c>
      <c r="J105" s="28" t="s">
        <v>349</v>
      </c>
      <c r="K105" s="24">
        <f>K107+K106</f>
        <v>146.04999999999998</v>
      </c>
      <c r="L105" s="24">
        <f>L107+L106</f>
        <v>614.29</v>
      </c>
      <c r="M105" s="24" t="s">
        <v>358</v>
      </c>
      <c r="N105" s="1"/>
      <c r="O105" s="1"/>
    </row>
    <row r="106" spans="1:15" ht="51">
      <c r="A106" s="20" t="s">
        <v>294</v>
      </c>
      <c r="B106" s="21" t="s">
        <v>481</v>
      </c>
      <c r="C106" s="21" t="s">
        <v>4</v>
      </c>
      <c r="D106" s="21" t="s">
        <v>51</v>
      </c>
      <c r="E106" s="21" t="s">
        <v>34</v>
      </c>
      <c r="F106" s="21" t="s">
        <v>97</v>
      </c>
      <c r="G106" s="21" t="s">
        <v>26</v>
      </c>
      <c r="H106" s="21" t="s">
        <v>22</v>
      </c>
      <c r="I106" s="21" t="s">
        <v>49</v>
      </c>
      <c r="J106" s="27" t="s">
        <v>350</v>
      </c>
      <c r="K106" s="24">
        <v>123.6</v>
      </c>
      <c r="L106" s="24">
        <v>290.09</v>
      </c>
      <c r="M106" s="24" t="s">
        <v>358</v>
      </c>
      <c r="N106" s="1"/>
      <c r="O106" s="1"/>
    </row>
    <row r="107" spans="1:15" ht="51">
      <c r="A107" s="20" t="s">
        <v>295</v>
      </c>
      <c r="B107" s="21" t="s">
        <v>351</v>
      </c>
      <c r="C107" s="21" t="s">
        <v>4</v>
      </c>
      <c r="D107" s="21" t="s">
        <v>51</v>
      </c>
      <c r="E107" s="21" t="s">
        <v>34</v>
      </c>
      <c r="F107" s="21" t="s">
        <v>97</v>
      </c>
      <c r="G107" s="21" t="s">
        <v>26</v>
      </c>
      <c r="H107" s="21" t="s">
        <v>22</v>
      </c>
      <c r="I107" s="21" t="s">
        <v>49</v>
      </c>
      <c r="J107" s="27" t="s">
        <v>350</v>
      </c>
      <c r="K107" s="24">
        <v>22.45</v>
      </c>
      <c r="L107" s="24">
        <v>324.2</v>
      </c>
      <c r="M107" s="24" t="s">
        <v>358</v>
      </c>
      <c r="N107" s="1"/>
      <c r="O107" s="1"/>
    </row>
    <row r="108" spans="1:15" ht="12.75">
      <c r="A108" s="20" t="s">
        <v>296</v>
      </c>
      <c r="B108" s="21" t="s">
        <v>21</v>
      </c>
      <c r="C108" s="21" t="s">
        <v>4</v>
      </c>
      <c r="D108" s="21" t="s">
        <v>137</v>
      </c>
      <c r="E108" s="21" t="s">
        <v>19</v>
      </c>
      <c r="F108" s="21" t="s">
        <v>21</v>
      </c>
      <c r="G108" s="21" t="s">
        <v>19</v>
      </c>
      <c r="H108" s="21" t="s">
        <v>22</v>
      </c>
      <c r="I108" s="21" t="s">
        <v>21</v>
      </c>
      <c r="J108" s="28" t="s">
        <v>345</v>
      </c>
      <c r="K108" s="29">
        <f>K109</f>
        <v>0</v>
      </c>
      <c r="L108" s="30">
        <f>L109+L111</f>
        <v>-25.08</v>
      </c>
      <c r="M108" s="24" t="s">
        <v>437</v>
      </c>
      <c r="N108" s="1"/>
      <c r="O108" s="1"/>
    </row>
    <row r="109" spans="1:15" ht="12.75">
      <c r="A109" s="20" t="s">
        <v>59</v>
      </c>
      <c r="B109" s="21" t="s">
        <v>21</v>
      </c>
      <c r="C109" s="21" t="s">
        <v>4</v>
      </c>
      <c r="D109" s="21" t="s">
        <v>137</v>
      </c>
      <c r="E109" s="21" t="s">
        <v>26</v>
      </c>
      <c r="F109" s="21" t="s">
        <v>21</v>
      </c>
      <c r="G109" s="21" t="s">
        <v>19</v>
      </c>
      <c r="H109" s="21" t="s">
        <v>22</v>
      </c>
      <c r="I109" s="21" t="s">
        <v>348</v>
      </c>
      <c r="J109" s="28" t="s">
        <v>346</v>
      </c>
      <c r="K109" s="29">
        <f>K110</f>
        <v>0</v>
      </c>
      <c r="L109" s="30">
        <f>L110</f>
        <v>-28.65</v>
      </c>
      <c r="M109" s="24" t="s">
        <v>358</v>
      </c>
      <c r="N109" s="1"/>
      <c r="O109" s="1"/>
    </row>
    <row r="110" spans="1:15" ht="12.75">
      <c r="A110" s="20" t="s">
        <v>384</v>
      </c>
      <c r="B110" s="21" t="s">
        <v>21</v>
      </c>
      <c r="C110" s="21" t="s">
        <v>4</v>
      </c>
      <c r="D110" s="21" t="s">
        <v>137</v>
      </c>
      <c r="E110" s="21" t="s">
        <v>26</v>
      </c>
      <c r="F110" s="21" t="s">
        <v>97</v>
      </c>
      <c r="G110" s="21" t="s">
        <v>37</v>
      </c>
      <c r="H110" s="21" t="s">
        <v>22</v>
      </c>
      <c r="I110" s="21" t="s">
        <v>348</v>
      </c>
      <c r="J110" s="55" t="s">
        <v>347</v>
      </c>
      <c r="K110" s="56">
        <v>0</v>
      </c>
      <c r="L110" s="57">
        <f>-28.65</f>
        <v>-28.65</v>
      </c>
      <c r="M110" s="24" t="s">
        <v>358</v>
      </c>
      <c r="N110" s="1"/>
      <c r="O110" s="1"/>
    </row>
    <row r="111" spans="1:15" ht="12.75">
      <c r="A111" s="20" t="s">
        <v>385</v>
      </c>
      <c r="B111" s="21" t="s">
        <v>21</v>
      </c>
      <c r="C111" s="21" t="s">
        <v>4</v>
      </c>
      <c r="D111" s="21" t="s">
        <v>137</v>
      </c>
      <c r="E111" s="21" t="s">
        <v>26</v>
      </c>
      <c r="F111" s="21" t="s">
        <v>97</v>
      </c>
      <c r="G111" s="21" t="s">
        <v>19</v>
      </c>
      <c r="H111" s="21" t="s">
        <v>22</v>
      </c>
      <c r="I111" s="21" t="s">
        <v>348</v>
      </c>
      <c r="J111" s="49" t="s">
        <v>520</v>
      </c>
      <c r="K111" s="58">
        <v>0</v>
      </c>
      <c r="L111" s="30">
        <f>L112</f>
        <v>3.57</v>
      </c>
      <c r="M111" s="24" t="s">
        <v>358</v>
      </c>
      <c r="N111" s="1"/>
      <c r="O111" s="1"/>
    </row>
    <row r="112" spans="1:15" ht="12.75">
      <c r="A112" s="20" t="s">
        <v>386</v>
      </c>
      <c r="B112" s="21" t="s">
        <v>21</v>
      </c>
      <c r="C112" s="21" t="s">
        <v>4</v>
      </c>
      <c r="D112" s="21" t="s">
        <v>137</v>
      </c>
      <c r="E112" s="21" t="s">
        <v>37</v>
      </c>
      <c r="F112" s="21" t="s">
        <v>97</v>
      </c>
      <c r="G112" s="21" t="s">
        <v>37</v>
      </c>
      <c r="H112" s="21" t="s">
        <v>22</v>
      </c>
      <c r="I112" s="21" t="s">
        <v>348</v>
      </c>
      <c r="J112" s="49" t="s">
        <v>521</v>
      </c>
      <c r="K112" s="58">
        <v>0</v>
      </c>
      <c r="L112" s="30">
        <v>3.57</v>
      </c>
      <c r="M112" s="24" t="s">
        <v>358</v>
      </c>
      <c r="N112" s="1"/>
      <c r="O112" s="1"/>
    </row>
    <row r="113" spans="1:15" ht="12.75">
      <c r="A113" s="20" t="s">
        <v>387</v>
      </c>
      <c r="B113" s="21" t="s">
        <v>21</v>
      </c>
      <c r="C113" s="21" t="s">
        <v>8</v>
      </c>
      <c r="D113" s="21" t="s">
        <v>19</v>
      </c>
      <c r="E113" s="21" t="s">
        <v>19</v>
      </c>
      <c r="F113" s="21" t="s">
        <v>21</v>
      </c>
      <c r="G113" s="21" t="s">
        <v>19</v>
      </c>
      <c r="H113" s="21" t="s">
        <v>22</v>
      </c>
      <c r="I113" s="21" t="s">
        <v>21</v>
      </c>
      <c r="J113" s="22" t="s">
        <v>52</v>
      </c>
      <c r="K113" s="23">
        <f>K114+K208+K203</f>
        <v>1032119.12</v>
      </c>
      <c r="L113" s="23">
        <f>L114+L208+L203</f>
        <v>1027848.17</v>
      </c>
      <c r="M113" s="24">
        <f aca="true" t="shared" si="1" ref="M113:M161">L113/K113*100</f>
        <v>99.58619601969974</v>
      </c>
      <c r="N113" s="1"/>
      <c r="O113" s="1"/>
    </row>
    <row r="114" spans="1:13" ht="25.5">
      <c r="A114" s="20" t="s">
        <v>388</v>
      </c>
      <c r="B114" s="21" t="s">
        <v>21</v>
      </c>
      <c r="C114" s="21" t="s">
        <v>8</v>
      </c>
      <c r="D114" s="21" t="s">
        <v>29</v>
      </c>
      <c r="E114" s="21" t="s">
        <v>19</v>
      </c>
      <c r="F114" s="21" t="s">
        <v>21</v>
      </c>
      <c r="G114" s="21" t="s">
        <v>19</v>
      </c>
      <c r="H114" s="21" t="s">
        <v>22</v>
      </c>
      <c r="I114" s="21" t="s">
        <v>21</v>
      </c>
      <c r="J114" s="22" t="s">
        <v>53</v>
      </c>
      <c r="K114" s="23">
        <f>K115+K123+K152+K180</f>
        <v>1032543.98</v>
      </c>
      <c r="L114" s="23">
        <f>L115+L123+L152+L180</f>
        <v>1028490.24</v>
      </c>
      <c r="M114" s="24">
        <f t="shared" si="1"/>
        <v>99.60740267935124</v>
      </c>
    </row>
    <row r="115" spans="1:13" ht="12.75">
      <c r="A115" s="20" t="s">
        <v>389</v>
      </c>
      <c r="B115" s="21" t="s">
        <v>98</v>
      </c>
      <c r="C115" s="21" t="s">
        <v>8</v>
      </c>
      <c r="D115" s="21" t="s">
        <v>29</v>
      </c>
      <c r="E115" s="21" t="s">
        <v>93</v>
      </c>
      <c r="F115" s="21" t="s">
        <v>21</v>
      </c>
      <c r="G115" s="21" t="s">
        <v>19</v>
      </c>
      <c r="H115" s="21" t="s">
        <v>22</v>
      </c>
      <c r="I115" s="21" t="s">
        <v>154</v>
      </c>
      <c r="J115" s="22" t="s">
        <v>62</v>
      </c>
      <c r="K115" s="23">
        <f>K116+K118+K120</f>
        <v>464974</v>
      </c>
      <c r="L115" s="23">
        <f>L116+L118+L120</f>
        <v>464974</v>
      </c>
      <c r="M115" s="24">
        <f t="shared" si="1"/>
        <v>100</v>
      </c>
    </row>
    <row r="116" spans="1:13" ht="12.75">
      <c r="A116" s="20" t="s">
        <v>390</v>
      </c>
      <c r="B116" s="21" t="s">
        <v>98</v>
      </c>
      <c r="C116" s="21" t="s">
        <v>8</v>
      </c>
      <c r="D116" s="21" t="s">
        <v>29</v>
      </c>
      <c r="E116" s="21" t="s">
        <v>103</v>
      </c>
      <c r="F116" s="21" t="s">
        <v>64</v>
      </c>
      <c r="G116" s="21" t="s">
        <v>19</v>
      </c>
      <c r="H116" s="21" t="s">
        <v>22</v>
      </c>
      <c r="I116" s="21" t="s">
        <v>154</v>
      </c>
      <c r="J116" s="31" t="s">
        <v>63</v>
      </c>
      <c r="K116" s="23">
        <f>K117</f>
        <v>199365.4</v>
      </c>
      <c r="L116" s="23">
        <f>L117</f>
        <v>199365.4</v>
      </c>
      <c r="M116" s="24">
        <f t="shared" si="1"/>
        <v>100</v>
      </c>
    </row>
    <row r="117" spans="1:13" ht="25.5">
      <c r="A117" s="20" t="s">
        <v>391</v>
      </c>
      <c r="B117" s="21" t="s">
        <v>98</v>
      </c>
      <c r="C117" s="21" t="s">
        <v>8</v>
      </c>
      <c r="D117" s="21" t="s">
        <v>29</v>
      </c>
      <c r="E117" s="21" t="s">
        <v>103</v>
      </c>
      <c r="F117" s="21" t="s">
        <v>64</v>
      </c>
      <c r="G117" s="21" t="s">
        <v>37</v>
      </c>
      <c r="H117" s="21" t="s">
        <v>22</v>
      </c>
      <c r="I117" s="21" t="s">
        <v>154</v>
      </c>
      <c r="J117" s="22" t="s">
        <v>332</v>
      </c>
      <c r="K117" s="23">
        <v>199365.4</v>
      </c>
      <c r="L117" s="23">
        <v>199365.4</v>
      </c>
      <c r="M117" s="24">
        <f t="shared" si="1"/>
        <v>100</v>
      </c>
    </row>
    <row r="118" spans="1:15" ht="25.5">
      <c r="A118" s="20" t="s">
        <v>392</v>
      </c>
      <c r="B118" s="21" t="s">
        <v>98</v>
      </c>
      <c r="C118" s="21" t="s">
        <v>8</v>
      </c>
      <c r="D118" s="21" t="s">
        <v>29</v>
      </c>
      <c r="E118" s="21" t="s">
        <v>103</v>
      </c>
      <c r="F118" s="21" t="s">
        <v>68</v>
      </c>
      <c r="G118" s="21" t="s">
        <v>19</v>
      </c>
      <c r="H118" s="21" t="s">
        <v>22</v>
      </c>
      <c r="I118" s="21" t="s">
        <v>154</v>
      </c>
      <c r="J118" s="22" t="s">
        <v>150</v>
      </c>
      <c r="K118" s="23">
        <f>K119</f>
        <v>180783.7</v>
      </c>
      <c r="L118" s="23">
        <f>L119</f>
        <v>180783.7</v>
      </c>
      <c r="M118" s="24">
        <f t="shared" si="1"/>
        <v>100</v>
      </c>
      <c r="N118" s="1"/>
      <c r="O118" s="1"/>
    </row>
    <row r="119" spans="1:15" ht="25.5">
      <c r="A119" s="20" t="s">
        <v>28</v>
      </c>
      <c r="B119" s="21" t="s">
        <v>98</v>
      </c>
      <c r="C119" s="21" t="s">
        <v>8</v>
      </c>
      <c r="D119" s="21" t="s">
        <v>29</v>
      </c>
      <c r="E119" s="21" t="s">
        <v>103</v>
      </c>
      <c r="F119" s="21" t="s">
        <v>68</v>
      </c>
      <c r="G119" s="21" t="s">
        <v>37</v>
      </c>
      <c r="H119" s="21" t="s">
        <v>22</v>
      </c>
      <c r="I119" s="21" t="s">
        <v>154</v>
      </c>
      <c r="J119" s="22" t="s">
        <v>99</v>
      </c>
      <c r="K119" s="23">
        <v>180783.7</v>
      </c>
      <c r="L119" s="23">
        <v>180783.7</v>
      </c>
      <c r="M119" s="24">
        <f t="shared" si="1"/>
        <v>100</v>
      </c>
      <c r="N119" s="1"/>
      <c r="O119" s="1"/>
    </row>
    <row r="120" spans="1:15" ht="12.75">
      <c r="A120" s="20" t="s">
        <v>393</v>
      </c>
      <c r="B120" s="32" t="s">
        <v>98</v>
      </c>
      <c r="C120" s="32" t="s">
        <v>8</v>
      </c>
      <c r="D120" s="32" t="s">
        <v>29</v>
      </c>
      <c r="E120" s="32" t="s">
        <v>138</v>
      </c>
      <c r="F120" s="32" t="s">
        <v>100</v>
      </c>
      <c r="G120" s="32" t="s">
        <v>19</v>
      </c>
      <c r="H120" s="32" t="s">
        <v>22</v>
      </c>
      <c r="I120" s="32" t="s">
        <v>154</v>
      </c>
      <c r="J120" s="33" t="s">
        <v>201</v>
      </c>
      <c r="K120" s="23">
        <f>K121+K122</f>
        <v>84824.9</v>
      </c>
      <c r="L120" s="23">
        <f>L121+L122</f>
        <v>84824.9</v>
      </c>
      <c r="M120" s="24">
        <f t="shared" si="1"/>
        <v>100</v>
      </c>
      <c r="N120" s="1"/>
      <c r="O120" s="1"/>
    </row>
    <row r="121" spans="1:15" ht="25.5">
      <c r="A121" s="20" t="s">
        <v>394</v>
      </c>
      <c r="B121" s="32" t="s">
        <v>98</v>
      </c>
      <c r="C121" s="32" t="s">
        <v>8</v>
      </c>
      <c r="D121" s="32" t="s">
        <v>29</v>
      </c>
      <c r="E121" s="32" t="s">
        <v>138</v>
      </c>
      <c r="F121" s="32" t="s">
        <v>100</v>
      </c>
      <c r="G121" s="32" t="s">
        <v>37</v>
      </c>
      <c r="H121" s="32" t="s">
        <v>333</v>
      </c>
      <c r="I121" s="32" t="s">
        <v>154</v>
      </c>
      <c r="J121" s="33" t="s">
        <v>334</v>
      </c>
      <c r="K121" s="34">
        <v>52825.5</v>
      </c>
      <c r="L121" s="34">
        <v>52825.5</v>
      </c>
      <c r="M121" s="24">
        <f t="shared" si="1"/>
        <v>100</v>
      </c>
      <c r="N121" s="1"/>
      <c r="O121" s="1"/>
    </row>
    <row r="122" spans="1:15" ht="25.5">
      <c r="A122" s="20" t="s">
        <v>395</v>
      </c>
      <c r="B122" s="32" t="s">
        <v>98</v>
      </c>
      <c r="C122" s="32" t="s">
        <v>8</v>
      </c>
      <c r="D122" s="32" t="s">
        <v>29</v>
      </c>
      <c r="E122" s="32" t="s">
        <v>138</v>
      </c>
      <c r="F122" s="32" t="s">
        <v>100</v>
      </c>
      <c r="G122" s="32" t="s">
        <v>37</v>
      </c>
      <c r="H122" s="32" t="s">
        <v>335</v>
      </c>
      <c r="I122" s="32" t="s">
        <v>154</v>
      </c>
      <c r="J122" s="33" t="s">
        <v>336</v>
      </c>
      <c r="K122" s="34">
        <v>31999.4</v>
      </c>
      <c r="L122" s="34">
        <v>31999.4</v>
      </c>
      <c r="M122" s="24">
        <f t="shared" si="1"/>
        <v>100</v>
      </c>
      <c r="N122" s="1"/>
      <c r="O122" s="1"/>
    </row>
    <row r="123" spans="1:15" ht="12.75">
      <c r="A123" s="20" t="s">
        <v>396</v>
      </c>
      <c r="B123" s="32" t="s">
        <v>98</v>
      </c>
      <c r="C123" s="32" t="s">
        <v>8</v>
      </c>
      <c r="D123" s="32" t="s">
        <v>29</v>
      </c>
      <c r="E123" s="32" t="s">
        <v>104</v>
      </c>
      <c r="F123" s="32" t="s">
        <v>21</v>
      </c>
      <c r="G123" s="32" t="s">
        <v>19</v>
      </c>
      <c r="H123" s="32" t="s">
        <v>22</v>
      </c>
      <c r="I123" s="32" t="s">
        <v>154</v>
      </c>
      <c r="J123" s="33" t="s">
        <v>54</v>
      </c>
      <c r="K123" s="34">
        <f>K124+K126+K128+K130+K132+K134</f>
        <v>78500.38</v>
      </c>
      <c r="L123" s="34">
        <f>L124+L126+L128+L130+L132+L134</f>
        <v>78178.78000000001</v>
      </c>
      <c r="M123" s="24">
        <f t="shared" si="1"/>
        <v>99.59032045449973</v>
      </c>
      <c r="N123" s="1"/>
      <c r="O123" s="1"/>
    </row>
    <row r="124" spans="1:15" ht="38.25">
      <c r="A124" s="20" t="s">
        <v>397</v>
      </c>
      <c r="B124" s="32" t="s">
        <v>98</v>
      </c>
      <c r="C124" s="32" t="s">
        <v>8</v>
      </c>
      <c r="D124" s="32" t="s">
        <v>29</v>
      </c>
      <c r="E124" s="32" t="s">
        <v>61</v>
      </c>
      <c r="F124" s="32" t="s">
        <v>302</v>
      </c>
      <c r="G124" s="32" t="s">
        <v>19</v>
      </c>
      <c r="H124" s="32" t="s">
        <v>22</v>
      </c>
      <c r="I124" s="32" t="s">
        <v>154</v>
      </c>
      <c r="J124" s="33" t="s">
        <v>337</v>
      </c>
      <c r="K124" s="35">
        <f>K125</f>
        <v>5549.9</v>
      </c>
      <c r="L124" s="35">
        <f>L125</f>
        <v>5549.9</v>
      </c>
      <c r="M124" s="24">
        <f t="shared" si="1"/>
        <v>100</v>
      </c>
      <c r="N124" s="1"/>
      <c r="O124" s="1"/>
    </row>
    <row r="125" spans="1:13" ht="38.25">
      <c r="A125" s="20" t="s">
        <v>398</v>
      </c>
      <c r="B125" s="32" t="s">
        <v>98</v>
      </c>
      <c r="C125" s="32" t="s">
        <v>8</v>
      </c>
      <c r="D125" s="32" t="s">
        <v>29</v>
      </c>
      <c r="E125" s="32" t="s">
        <v>61</v>
      </c>
      <c r="F125" s="32" t="s">
        <v>302</v>
      </c>
      <c r="G125" s="32" t="s">
        <v>37</v>
      </c>
      <c r="H125" s="32" t="s">
        <v>22</v>
      </c>
      <c r="I125" s="32" t="s">
        <v>154</v>
      </c>
      <c r="J125" s="33" t="s">
        <v>338</v>
      </c>
      <c r="K125" s="35">
        <v>5549.9</v>
      </c>
      <c r="L125" s="35">
        <v>5549.9</v>
      </c>
      <c r="M125" s="24">
        <f t="shared" si="1"/>
        <v>100</v>
      </c>
    </row>
    <row r="126" spans="1:13" ht="25.5">
      <c r="A126" s="20" t="s">
        <v>399</v>
      </c>
      <c r="B126" s="32" t="s">
        <v>98</v>
      </c>
      <c r="C126" s="32" t="s">
        <v>8</v>
      </c>
      <c r="D126" s="32" t="s">
        <v>29</v>
      </c>
      <c r="E126" s="32" t="s">
        <v>61</v>
      </c>
      <c r="F126" s="32" t="s">
        <v>298</v>
      </c>
      <c r="G126" s="32" t="s">
        <v>19</v>
      </c>
      <c r="H126" s="32" t="s">
        <v>22</v>
      </c>
      <c r="I126" s="32" t="s">
        <v>154</v>
      </c>
      <c r="J126" s="33" t="s">
        <v>299</v>
      </c>
      <c r="K126" s="35">
        <f>K127</f>
        <v>8225.45</v>
      </c>
      <c r="L126" s="35">
        <f>L127</f>
        <v>7903.85</v>
      </c>
      <c r="M126" s="24">
        <f t="shared" si="1"/>
        <v>96.09018351579547</v>
      </c>
    </row>
    <row r="127" spans="1:13" ht="38.25">
      <c r="A127" s="20" t="s">
        <v>85</v>
      </c>
      <c r="B127" s="32" t="s">
        <v>98</v>
      </c>
      <c r="C127" s="32" t="s">
        <v>8</v>
      </c>
      <c r="D127" s="32" t="s">
        <v>29</v>
      </c>
      <c r="E127" s="32" t="s">
        <v>61</v>
      </c>
      <c r="F127" s="32" t="s">
        <v>298</v>
      </c>
      <c r="G127" s="32" t="s">
        <v>37</v>
      </c>
      <c r="H127" s="32" t="s">
        <v>22</v>
      </c>
      <c r="I127" s="32" t="s">
        <v>154</v>
      </c>
      <c r="J127" s="33" t="s">
        <v>300</v>
      </c>
      <c r="K127" s="35">
        <v>8225.45</v>
      </c>
      <c r="L127" s="35">
        <v>7903.85</v>
      </c>
      <c r="M127" s="24">
        <f t="shared" si="1"/>
        <v>96.09018351579547</v>
      </c>
    </row>
    <row r="128" spans="1:13" ht="25.5">
      <c r="A128" s="20" t="s">
        <v>400</v>
      </c>
      <c r="B128" s="32" t="s">
        <v>98</v>
      </c>
      <c r="C128" s="32" t="s">
        <v>8</v>
      </c>
      <c r="D128" s="32" t="s">
        <v>29</v>
      </c>
      <c r="E128" s="32" t="s">
        <v>61</v>
      </c>
      <c r="F128" s="32" t="s">
        <v>170</v>
      </c>
      <c r="G128" s="32" t="s">
        <v>19</v>
      </c>
      <c r="H128" s="32" t="s">
        <v>22</v>
      </c>
      <c r="I128" s="32" t="s">
        <v>154</v>
      </c>
      <c r="J128" s="33" t="s">
        <v>202</v>
      </c>
      <c r="K128" s="35">
        <f>K129</f>
        <v>280.87</v>
      </c>
      <c r="L128" s="35">
        <f>L129</f>
        <v>280.87</v>
      </c>
      <c r="M128" s="24">
        <f t="shared" si="1"/>
        <v>100</v>
      </c>
    </row>
    <row r="129" spans="1:13" ht="25.5">
      <c r="A129" s="20" t="s">
        <v>35</v>
      </c>
      <c r="B129" s="32" t="s">
        <v>98</v>
      </c>
      <c r="C129" s="32" t="s">
        <v>8</v>
      </c>
      <c r="D129" s="32" t="s">
        <v>29</v>
      </c>
      <c r="E129" s="32" t="s">
        <v>61</v>
      </c>
      <c r="F129" s="32" t="s">
        <v>170</v>
      </c>
      <c r="G129" s="32" t="s">
        <v>37</v>
      </c>
      <c r="H129" s="32" t="s">
        <v>22</v>
      </c>
      <c r="I129" s="32" t="s">
        <v>154</v>
      </c>
      <c r="J129" s="33" t="s">
        <v>171</v>
      </c>
      <c r="K129" s="35">
        <v>280.87</v>
      </c>
      <c r="L129" s="35">
        <v>280.87</v>
      </c>
      <c r="M129" s="24">
        <f t="shared" si="1"/>
        <v>100</v>
      </c>
    </row>
    <row r="130" spans="1:13" ht="12.75">
      <c r="A130" s="20" t="s">
        <v>401</v>
      </c>
      <c r="B130" s="32" t="s">
        <v>98</v>
      </c>
      <c r="C130" s="32" t="s">
        <v>8</v>
      </c>
      <c r="D130" s="32" t="s">
        <v>29</v>
      </c>
      <c r="E130" s="32" t="s">
        <v>61</v>
      </c>
      <c r="F130" s="32" t="s">
        <v>160</v>
      </c>
      <c r="G130" s="32" t="s">
        <v>19</v>
      </c>
      <c r="H130" s="32" t="s">
        <v>22</v>
      </c>
      <c r="I130" s="32" t="s">
        <v>154</v>
      </c>
      <c r="J130" s="33" t="s">
        <v>161</v>
      </c>
      <c r="K130" s="35">
        <f>K131</f>
        <v>2224.75</v>
      </c>
      <c r="L130" s="35">
        <f>L131</f>
        <v>2224.75</v>
      </c>
      <c r="M130" s="24">
        <f t="shared" si="1"/>
        <v>100</v>
      </c>
    </row>
    <row r="131" spans="1:13" ht="25.5">
      <c r="A131" s="20" t="s">
        <v>402</v>
      </c>
      <c r="B131" s="32" t="s">
        <v>98</v>
      </c>
      <c r="C131" s="32" t="s">
        <v>8</v>
      </c>
      <c r="D131" s="32" t="s">
        <v>29</v>
      </c>
      <c r="E131" s="32" t="s">
        <v>61</v>
      </c>
      <c r="F131" s="32" t="s">
        <v>160</v>
      </c>
      <c r="G131" s="32" t="s">
        <v>37</v>
      </c>
      <c r="H131" s="32" t="s">
        <v>22</v>
      </c>
      <c r="I131" s="32" t="s">
        <v>154</v>
      </c>
      <c r="J131" s="33" t="s">
        <v>162</v>
      </c>
      <c r="K131" s="35">
        <v>2224.75</v>
      </c>
      <c r="L131" s="35">
        <v>2224.75</v>
      </c>
      <c r="M131" s="24">
        <f t="shared" si="1"/>
        <v>100</v>
      </c>
    </row>
    <row r="132" spans="1:13" ht="12.75">
      <c r="A132" s="20" t="s">
        <v>173</v>
      </c>
      <c r="B132" s="32" t="s">
        <v>98</v>
      </c>
      <c r="C132" s="32" t="s">
        <v>8</v>
      </c>
      <c r="D132" s="32" t="s">
        <v>29</v>
      </c>
      <c r="E132" s="32" t="s">
        <v>61</v>
      </c>
      <c r="F132" s="32" t="s">
        <v>163</v>
      </c>
      <c r="G132" s="32" t="s">
        <v>19</v>
      </c>
      <c r="H132" s="32" t="s">
        <v>22</v>
      </c>
      <c r="I132" s="32" t="s">
        <v>154</v>
      </c>
      <c r="J132" s="33" t="s">
        <v>360</v>
      </c>
      <c r="K132" s="35">
        <f>K133</f>
        <v>284.8</v>
      </c>
      <c r="L132" s="35">
        <f>L133</f>
        <v>284.8</v>
      </c>
      <c r="M132" s="24">
        <f t="shared" si="1"/>
        <v>100</v>
      </c>
    </row>
    <row r="133" spans="1:13" ht="12.75">
      <c r="A133" s="20" t="s">
        <v>403</v>
      </c>
      <c r="B133" s="32" t="s">
        <v>98</v>
      </c>
      <c r="C133" s="32" t="s">
        <v>8</v>
      </c>
      <c r="D133" s="32" t="s">
        <v>29</v>
      </c>
      <c r="E133" s="32" t="s">
        <v>61</v>
      </c>
      <c r="F133" s="32" t="s">
        <v>163</v>
      </c>
      <c r="G133" s="32" t="s">
        <v>37</v>
      </c>
      <c r="H133" s="32" t="s">
        <v>22</v>
      </c>
      <c r="I133" s="32" t="s">
        <v>154</v>
      </c>
      <c r="J133" s="33" t="s">
        <v>361</v>
      </c>
      <c r="K133" s="35">
        <v>284.8</v>
      </c>
      <c r="L133" s="35">
        <v>284.8</v>
      </c>
      <c r="M133" s="24">
        <f t="shared" si="1"/>
        <v>100</v>
      </c>
    </row>
    <row r="134" spans="1:13" ht="12.75">
      <c r="A134" s="20" t="s">
        <v>404</v>
      </c>
      <c r="B134" s="21" t="s">
        <v>98</v>
      </c>
      <c r="C134" s="21" t="s">
        <v>8</v>
      </c>
      <c r="D134" s="21" t="s">
        <v>29</v>
      </c>
      <c r="E134" s="21" t="s">
        <v>105</v>
      </c>
      <c r="F134" s="21" t="s">
        <v>100</v>
      </c>
      <c r="G134" s="21" t="s">
        <v>19</v>
      </c>
      <c r="H134" s="21" t="s">
        <v>22</v>
      </c>
      <c r="I134" s="21" t="s">
        <v>154</v>
      </c>
      <c r="J134" s="33" t="s">
        <v>102</v>
      </c>
      <c r="K134" s="24">
        <f>K135</f>
        <v>61934.61000000001</v>
      </c>
      <c r="L134" s="24">
        <f>L135</f>
        <v>61934.61000000001</v>
      </c>
      <c r="M134" s="24">
        <f t="shared" si="1"/>
        <v>100</v>
      </c>
    </row>
    <row r="135" spans="1:13" ht="12.75">
      <c r="A135" s="20" t="s">
        <v>405</v>
      </c>
      <c r="B135" s="21" t="s">
        <v>98</v>
      </c>
      <c r="C135" s="21" t="s">
        <v>8</v>
      </c>
      <c r="D135" s="21" t="s">
        <v>29</v>
      </c>
      <c r="E135" s="21" t="s">
        <v>105</v>
      </c>
      <c r="F135" s="21" t="s">
        <v>100</v>
      </c>
      <c r="G135" s="21" t="s">
        <v>37</v>
      </c>
      <c r="H135" s="21" t="s">
        <v>22</v>
      </c>
      <c r="I135" s="21" t="s">
        <v>154</v>
      </c>
      <c r="J135" s="33" t="s">
        <v>101</v>
      </c>
      <c r="K135" s="24">
        <f>SUM(K136:K151)</f>
        <v>61934.61000000001</v>
      </c>
      <c r="L135" s="24">
        <f>SUM(L136:L151)</f>
        <v>61934.61000000001</v>
      </c>
      <c r="M135" s="24">
        <f t="shared" si="1"/>
        <v>100</v>
      </c>
    </row>
    <row r="136" spans="1:13" ht="51">
      <c r="A136" s="20" t="s">
        <v>406</v>
      </c>
      <c r="B136" s="21" t="s">
        <v>98</v>
      </c>
      <c r="C136" s="21" t="s">
        <v>8</v>
      </c>
      <c r="D136" s="21" t="s">
        <v>29</v>
      </c>
      <c r="E136" s="21" t="s">
        <v>105</v>
      </c>
      <c r="F136" s="21" t="s">
        <v>100</v>
      </c>
      <c r="G136" s="21" t="s">
        <v>37</v>
      </c>
      <c r="H136" s="21" t="s">
        <v>339</v>
      </c>
      <c r="I136" s="21" t="s">
        <v>154</v>
      </c>
      <c r="J136" s="33" t="s">
        <v>340</v>
      </c>
      <c r="K136" s="24">
        <v>2400</v>
      </c>
      <c r="L136" s="24">
        <v>2400</v>
      </c>
      <c r="M136" s="24">
        <f t="shared" si="1"/>
        <v>100</v>
      </c>
    </row>
    <row r="137" spans="1:13" ht="25.5">
      <c r="A137" s="20" t="s">
        <v>407</v>
      </c>
      <c r="B137" s="21" t="s">
        <v>98</v>
      </c>
      <c r="C137" s="21" t="s">
        <v>8</v>
      </c>
      <c r="D137" s="21" t="s">
        <v>29</v>
      </c>
      <c r="E137" s="21" t="s">
        <v>105</v>
      </c>
      <c r="F137" s="21" t="s">
        <v>100</v>
      </c>
      <c r="G137" s="21" t="s">
        <v>37</v>
      </c>
      <c r="H137" s="21" t="s">
        <v>439</v>
      </c>
      <c r="I137" s="21" t="s">
        <v>154</v>
      </c>
      <c r="J137" s="33" t="s">
        <v>440</v>
      </c>
      <c r="K137" s="24">
        <v>214.7</v>
      </c>
      <c r="L137" s="24">
        <v>214.7</v>
      </c>
      <c r="M137" s="24">
        <f t="shared" si="1"/>
        <v>100</v>
      </c>
    </row>
    <row r="138" spans="1:13" ht="25.5">
      <c r="A138" s="20" t="s">
        <v>408</v>
      </c>
      <c r="B138" s="21" t="s">
        <v>98</v>
      </c>
      <c r="C138" s="21" t="s">
        <v>8</v>
      </c>
      <c r="D138" s="21" t="s">
        <v>29</v>
      </c>
      <c r="E138" s="21" t="s">
        <v>105</v>
      </c>
      <c r="F138" s="21" t="s">
        <v>100</v>
      </c>
      <c r="G138" s="21" t="s">
        <v>37</v>
      </c>
      <c r="H138" s="21" t="s">
        <v>482</v>
      </c>
      <c r="I138" s="21" t="s">
        <v>154</v>
      </c>
      <c r="J138" s="33" t="s">
        <v>483</v>
      </c>
      <c r="K138" s="24">
        <v>4.1</v>
      </c>
      <c r="L138" s="24">
        <v>4.1</v>
      </c>
      <c r="M138" s="24">
        <f t="shared" si="1"/>
        <v>100</v>
      </c>
    </row>
    <row r="139" spans="1:13" ht="25.5">
      <c r="A139" s="20" t="s">
        <v>43</v>
      </c>
      <c r="B139" s="21" t="s">
        <v>98</v>
      </c>
      <c r="C139" s="21" t="s">
        <v>8</v>
      </c>
      <c r="D139" s="21" t="s">
        <v>29</v>
      </c>
      <c r="E139" s="21" t="s">
        <v>105</v>
      </c>
      <c r="F139" s="21" t="s">
        <v>100</v>
      </c>
      <c r="G139" s="21" t="s">
        <v>37</v>
      </c>
      <c r="H139" s="21" t="s">
        <v>362</v>
      </c>
      <c r="I139" s="21" t="s">
        <v>154</v>
      </c>
      <c r="J139" s="36" t="s">
        <v>363</v>
      </c>
      <c r="K139" s="24">
        <v>20</v>
      </c>
      <c r="L139" s="24">
        <v>20</v>
      </c>
      <c r="M139" s="24">
        <f t="shared" si="1"/>
        <v>100</v>
      </c>
    </row>
    <row r="140" spans="1:13" ht="25.5">
      <c r="A140" s="20" t="s">
        <v>409</v>
      </c>
      <c r="B140" s="21" t="s">
        <v>98</v>
      </c>
      <c r="C140" s="21" t="s">
        <v>8</v>
      </c>
      <c r="D140" s="21" t="s">
        <v>29</v>
      </c>
      <c r="E140" s="21" t="s">
        <v>105</v>
      </c>
      <c r="F140" s="21" t="s">
        <v>100</v>
      </c>
      <c r="G140" s="21" t="s">
        <v>37</v>
      </c>
      <c r="H140" s="21" t="s">
        <v>441</v>
      </c>
      <c r="I140" s="21" t="s">
        <v>154</v>
      </c>
      <c r="J140" s="36" t="s">
        <v>442</v>
      </c>
      <c r="K140" s="24">
        <v>34800</v>
      </c>
      <c r="L140" s="24">
        <v>34800</v>
      </c>
      <c r="M140" s="24">
        <f t="shared" si="1"/>
        <v>100</v>
      </c>
    </row>
    <row r="141" spans="1:13" ht="25.5">
      <c r="A141" s="20" t="s">
        <v>410</v>
      </c>
      <c r="B141" s="37" t="s">
        <v>98</v>
      </c>
      <c r="C141" s="38" t="s">
        <v>8</v>
      </c>
      <c r="D141" s="38" t="s">
        <v>29</v>
      </c>
      <c r="E141" s="38" t="s">
        <v>105</v>
      </c>
      <c r="F141" s="38" t="s">
        <v>100</v>
      </c>
      <c r="G141" s="38" t="s">
        <v>37</v>
      </c>
      <c r="H141" s="38" t="s">
        <v>108</v>
      </c>
      <c r="I141" s="37" t="s">
        <v>154</v>
      </c>
      <c r="J141" s="39" t="s">
        <v>203</v>
      </c>
      <c r="K141" s="24">
        <v>370.6</v>
      </c>
      <c r="L141" s="24">
        <v>370.6</v>
      </c>
      <c r="M141" s="24">
        <f t="shared" si="1"/>
        <v>100</v>
      </c>
    </row>
    <row r="142" spans="1:13" ht="38.25">
      <c r="A142" s="20" t="s">
        <v>411</v>
      </c>
      <c r="B142" s="37" t="s">
        <v>98</v>
      </c>
      <c r="C142" s="38" t="s">
        <v>8</v>
      </c>
      <c r="D142" s="38" t="s">
        <v>29</v>
      </c>
      <c r="E142" s="38" t="s">
        <v>105</v>
      </c>
      <c r="F142" s="38" t="s">
        <v>100</v>
      </c>
      <c r="G142" s="38" t="s">
        <v>37</v>
      </c>
      <c r="H142" s="38" t="s">
        <v>443</v>
      </c>
      <c r="I142" s="37" t="s">
        <v>154</v>
      </c>
      <c r="J142" s="39" t="s">
        <v>444</v>
      </c>
      <c r="K142" s="24">
        <v>920</v>
      </c>
      <c r="L142" s="24">
        <v>920</v>
      </c>
      <c r="M142" s="24">
        <f t="shared" si="1"/>
        <v>100</v>
      </c>
    </row>
    <row r="143" spans="1:13" ht="63.75">
      <c r="A143" s="20" t="s">
        <v>412</v>
      </c>
      <c r="B143" s="37" t="s">
        <v>98</v>
      </c>
      <c r="C143" s="38" t="s">
        <v>8</v>
      </c>
      <c r="D143" s="38" t="s">
        <v>29</v>
      </c>
      <c r="E143" s="38" t="s">
        <v>105</v>
      </c>
      <c r="F143" s="38" t="s">
        <v>100</v>
      </c>
      <c r="G143" s="38" t="s">
        <v>37</v>
      </c>
      <c r="H143" s="38" t="s">
        <v>445</v>
      </c>
      <c r="I143" s="37" t="s">
        <v>154</v>
      </c>
      <c r="J143" s="39" t="s">
        <v>446</v>
      </c>
      <c r="K143" s="24">
        <v>146</v>
      </c>
      <c r="L143" s="24">
        <v>146</v>
      </c>
      <c r="M143" s="24">
        <f t="shared" si="1"/>
        <v>100</v>
      </c>
    </row>
    <row r="144" spans="1:13" ht="25.5">
      <c r="A144" s="20" t="s">
        <v>413</v>
      </c>
      <c r="B144" s="40" t="s">
        <v>98</v>
      </c>
      <c r="C144" s="41" t="s">
        <v>8</v>
      </c>
      <c r="D144" s="41" t="s">
        <v>29</v>
      </c>
      <c r="E144" s="41" t="s">
        <v>105</v>
      </c>
      <c r="F144" s="41" t="s">
        <v>100</v>
      </c>
      <c r="G144" s="38" t="s">
        <v>37</v>
      </c>
      <c r="H144" s="38" t="s">
        <v>165</v>
      </c>
      <c r="I144" s="37" t="s">
        <v>154</v>
      </c>
      <c r="J144" s="39" t="s">
        <v>204</v>
      </c>
      <c r="K144" s="24">
        <v>294.9</v>
      </c>
      <c r="L144" s="24">
        <v>294.9</v>
      </c>
      <c r="M144" s="24">
        <f t="shared" si="1"/>
        <v>100</v>
      </c>
    </row>
    <row r="145" spans="1:13" ht="25.5">
      <c r="A145" s="20" t="s">
        <v>414</v>
      </c>
      <c r="B145" s="40" t="s">
        <v>98</v>
      </c>
      <c r="C145" s="41" t="s">
        <v>8</v>
      </c>
      <c r="D145" s="41" t="s">
        <v>29</v>
      </c>
      <c r="E145" s="41" t="s">
        <v>105</v>
      </c>
      <c r="F145" s="41" t="s">
        <v>100</v>
      </c>
      <c r="G145" s="38" t="s">
        <v>37</v>
      </c>
      <c r="H145" s="38" t="s">
        <v>172</v>
      </c>
      <c r="I145" s="37" t="s">
        <v>154</v>
      </c>
      <c r="J145" s="42" t="s">
        <v>205</v>
      </c>
      <c r="K145" s="24">
        <v>3525</v>
      </c>
      <c r="L145" s="24">
        <v>3525</v>
      </c>
      <c r="M145" s="24">
        <f t="shared" si="1"/>
        <v>100</v>
      </c>
    </row>
    <row r="146" spans="1:13" ht="38.25">
      <c r="A146" s="20" t="s">
        <v>415</v>
      </c>
      <c r="B146" s="40" t="s">
        <v>98</v>
      </c>
      <c r="C146" s="41" t="s">
        <v>8</v>
      </c>
      <c r="D146" s="41" t="s">
        <v>29</v>
      </c>
      <c r="E146" s="41" t="s">
        <v>105</v>
      </c>
      <c r="F146" s="41" t="s">
        <v>100</v>
      </c>
      <c r="G146" s="38" t="s">
        <v>37</v>
      </c>
      <c r="H146" s="38" t="s">
        <v>447</v>
      </c>
      <c r="I146" s="37" t="s">
        <v>154</v>
      </c>
      <c r="J146" s="42" t="s">
        <v>474</v>
      </c>
      <c r="K146" s="24">
        <v>405.83</v>
      </c>
      <c r="L146" s="24">
        <v>405.83</v>
      </c>
      <c r="M146" s="24">
        <f t="shared" si="1"/>
        <v>100</v>
      </c>
    </row>
    <row r="147" spans="1:13" ht="25.5">
      <c r="A147" s="20" t="s">
        <v>416</v>
      </c>
      <c r="B147" s="40" t="s">
        <v>98</v>
      </c>
      <c r="C147" s="41" t="s">
        <v>8</v>
      </c>
      <c r="D147" s="41" t="s">
        <v>29</v>
      </c>
      <c r="E147" s="41" t="s">
        <v>105</v>
      </c>
      <c r="F147" s="41" t="s">
        <v>100</v>
      </c>
      <c r="G147" s="38" t="s">
        <v>37</v>
      </c>
      <c r="H147" s="38" t="s">
        <v>364</v>
      </c>
      <c r="I147" s="37" t="s">
        <v>154</v>
      </c>
      <c r="J147" s="42" t="s">
        <v>365</v>
      </c>
      <c r="K147" s="24">
        <v>1048.1</v>
      </c>
      <c r="L147" s="24">
        <v>1048.1</v>
      </c>
      <c r="M147" s="24">
        <f t="shared" si="1"/>
        <v>100</v>
      </c>
    </row>
    <row r="148" spans="1:13" ht="25.5">
      <c r="A148" s="20" t="s">
        <v>417</v>
      </c>
      <c r="B148" s="40" t="s">
        <v>98</v>
      </c>
      <c r="C148" s="41" t="s">
        <v>8</v>
      </c>
      <c r="D148" s="41" t="s">
        <v>29</v>
      </c>
      <c r="E148" s="41" t="s">
        <v>105</v>
      </c>
      <c r="F148" s="41" t="s">
        <v>100</v>
      </c>
      <c r="G148" s="38" t="s">
        <v>37</v>
      </c>
      <c r="H148" s="38" t="s">
        <v>448</v>
      </c>
      <c r="I148" s="37" t="s">
        <v>154</v>
      </c>
      <c r="J148" s="42" t="s">
        <v>449</v>
      </c>
      <c r="K148" s="24">
        <v>1698.3</v>
      </c>
      <c r="L148" s="24">
        <v>1698.3</v>
      </c>
      <c r="M148" s="24">
        <f t="shared" si="1"/>
        <v>100</v>
      </c>
    </row>
    <row r="149" spans="1:13" ht="25.5">
      <c r="A149" s="20" t="s">
        <v>49</v>
      </c>
      <c r="B149" s="40" t="s">
        <v>98</v>
      </c>
      <c r="C149" s="41" t="s">
        <v>8</v>
      </c>
      <c r="D149" s="41" t="s">
        <v>29</v>
      </c>
      <c r="E149" s="41" t="s">
        <v>105</v>
      </c>
      <c r="F149" s="41" t="s">
        <v>100</v>
      </c>
      <c r="G149" s="38" t="s">
        <v>37</v>
      </c>
      <c r="H149" s="38" t="s">
        <v>450</v>
      </c>
      <c r="I149" s="37" t="s">
        <v>154</v>
      </c>
      <c r="J149" s="42" t="s">
        <v>451</v>
      </c>
      <c r="K149" s="24">
        <v>8333.8</v>
      </c>
      <c r="L149" s="24">
        <v>8333.8</v>
      </c>
      <c r="M149" s="24">
        <f t="shared" si="1"/>
        <v>100</v>
      </c>
    </row>
    <row r="150" spans="1:13" ht="38.25">
      <c r="A150" s="20" t="s">
        <v>418</v>
      </c>
      <c r="B150" s="40" t="s">
        <v>98</v>
      </c>
      <c r="C150" s="41" t="s">
        <v>8</v>
      </c>
      <c r="D150" s="41" t="s">
        <v>29</v>
      </c>
      <c r="E150" s="41" t="s">
        <v>105</v>
      </c>
      <c r="F150" s="41" t="s">
        <v>100</v>
      </c>
      <c r="G150" s="38" t="s">
        <v>37</v>
      </c>
      <c r="H150" s="38" t="s">
        <v>484</v>
      </c>
      <c r="I150" s="37" t="s">
        <v>154</v>
      </c>
      <c r="J150" s="42" t="s">
        <v>485</v>
      </c>
      <c r="K150" s="24">
        <v>374.48</v>
      </c>
      <c r="L150" s="24">
        <v>374.48</v>
      </c>
      <c r="M150" s="24">
        <f t="shared" si="1"/>
        <v>100</v>
      </c>
    </row>
    <row r="151" spans="1:13" ht="38.25">
      <c r="A151" s="20" t="s">
        <v>419</v>
      </c>
      <c r="B151" s="40" t="s">
        <v>98</v>
      </c>
      <c r="C151" s="41" t="s">
        <v>8</v>
      </c>
      <c r="D151" s="41" t="s">
        <v>29</v>
      </c>
      <c r="E151" s="41" t="s">
        <v>105</v>
      </c>
      <c r="F151" s="41" t="s">
        <v>100</v>
      </c>
      <c r="G151" s="38" t="s">
        <v>37</v>
      </c>
      <c r="H151" s="38" t="s">
        <v>452</v>
      </c>
      <c r="I151" s="37" t="s">
        <v>154</v>
      </c>
      <c r="J151" s="42" t="s">
        <v>453</v>
      </c>
      <c r="K151" s="24">
        <v>7378.8</v>
      </c>
      <c r="L151" s="24">
        <v>7378.8</v>
      </c>
      <c r="M151" s="24">
        <f t="shared" si="1"/>
        <v>100</v>
      </c>
    </row>
    <row r="152" spans="1:13" ht="12.75">
      <c r="A152" s="20" t="s">
        <v>377</v>
      </c>
      <c r="B152" s="21" t="s">
        <v>98</v>
      </c>
      <c r="C152" s="21" t="s">
        <v>8</v>
      </c>
      <c r="D152" s="21" t="s">
        <v>29</v>
      </c>
      <c r="E152" s="21" t="s">
        <v>106</v>
      </c>
      <c r="F152" s="21" t="s">
        <v>21</v>
      </c>
      <c r="G152" s="21" t="s">
        <v>19</v>
      </c>
      <c r="H152" s="21" t="s">
        <v>22</v>
      </c>
      <c r="I152" s="21" t="s">
        <v>154</v>
      </c>
      <c r="J152" s="33" t="s">
        <v>67</v>
      </c>
      <c r="K152" s="24">
        <f>K153+K174+K176+K178</f>
        <v>395876.31</v>
      </c>
      <c r="L152" s="24">
        <f>L153+L174+L176+L178</f>
        <v>392484.52999999997</v>
      </c>
      <c r="M152" s="24">
        <f t="shared" si="1"/>
        <v>99.143222285769</v>
      </c>
    </row>
    <row r="153" spans="1:13" ht="25.5">
      <c r="A153" s="20" t="s">
        <v>420</v>
      </c>
      <c r="B153" s="21" t="s">
        <v>98</v>
      </c>
      <c r="C153" s="21" t="s">
        <v>8</v>
      </c>
      <c r="D153" s="21" t="s">
        <v>29</v>
      </c>
      <c r="E153" s="21" t="s">
        <v>106</v>
      </c>
      <c r="F153" s="21" t="s">
        <v>109</v>
      </c>
      <c r="G153" s="21" t="s">
        <v>19</v>
      </c>
      <c r="H153" s="21" t="s">
        <v>22</v>
      </c>
      <c r="I153" s="21" t="s">
        <v>154</v>
      </c>
      <c r="J153" s="43" t="s">
        <v>110</v>
      </c>
      <c r="K153" s="24">
        <f>K154</f>
        <v>393262.02999999997</v>
      </c>
      <c r="L153" s="24">
        <f>L154</f>
        <v>389945.70999999996</v>
      </c>
      <c r="M153" s="24">
        <f t="shared" si="1"/>
        <v>99.15671492617784</v>
      </c>
    </row>
    <row r="154" spans="1:13" ht="25.5">
      <c r="A154" s="20" t="s">
        <v>421</v>
      </c>
      <c r="B154" s="21" t="s">
        <v>98</v>
      </c>
      <c r="C154" s="21" t="s">
        <v>8</v>
      </c>
      <c r="D154" s="21" t="s">
        <v>29</v>
      </c>
      <c r="E154" s="21" t="s">
        <v>106</v>
      </c>
      <c r="F154" s="21" t="s">
        <v>109</v>
      </c>
      <c r="G154" s="21" t="s">
        <v>37</v>
      </c>
      <c r="H154" s="21" t="s">
        <v>22</v>
      </c>
      <c r="I154" s="21" t="s">
        <v>154</v>
      </c>
      <c r="J154" s="43" t="s">
        <v>111</v>
      </c>
      <c r="K154" s="24">
        <f>SUM(K155:K173)</f>
        <v>393262.02999999997</v>
      </c>
      <c r="L154" s="24">
        <f>SUM(L155:L173)</f>
        <v>389945.70999999996</v>
      </c>
      <c r="M154" s="24">
        <f t="shared" si="1"/>
        <v>99.15671492617784</v>
      </c>
    </row>
    <row r="155" spans="1:13" ht="51">
      <c r="A155" s="20" t="s">
        <v>422</v>
      </c>
      <c r="B155" s="21" t="s">
        <v>98</v>
      </c>
      <c r="C155" s="21" t="s">
        <v>8</v>
      </c>
      <c r="D155" s="21" t="s">
        <v>29</v>
      </c>
      <c r="E155" s="21" t="s">
        <v>106</v>
      </c>
      <c r="F155" s="21" t="s">
        <v>109</v>
      </c>
      <c r="G155" s="21" t="s">
        <v>37</v>
      </c>
      <c r="H155" s="21" t="s">
        <v>177</v>
      </c>
      <c r="I155" s="21" t="s">
        <v>154</v>
      </c>
      <c r="J155" s="43" t="s">
        <v>341</v>
      </c>
      <c r="K155" s="24">
        <v>836</v>
      </c>
      <c r="L155" s="24">
        <v>836</v>
      </c>
      <c r="M155" s="24">
        <f t="shared" si="1"/>
        <v>100</v>
      </c>
    </row>
    <row r="156" spans="1:13" ht="102">
      <c r="A156" s="20" t="s">
        <v>423</v>
      </c>
      <c r="B156" s="32" t="s">
        <v>98</v>
      </c>
      <c r="C156" s="32" t="s">
        <v>8</v>
      </c>
      <c r="D156" s="32" t="s">
        <v>29</v>
      </c>
      <c r="E156" s="32" t="s">
        <v>106</v>
      </c>
      <c r="F156" s="32" t="s">
        <v>109</v>
      </c>
      <c r="G156" s="32" t="s">
        <v>37</v>
      </c>
      <c r="H156" s="32" t="s">
        <v>128</v>
      </c>
      <c r="I156" s="32" t="s">
        <v>154</v>
      </c>
      <c r="J156" s="44" t="s">
        <v>206</v>
      </c>
      <c r="K156" s="24">
        <v>29652</v>
      </c>
      <c r="L156" s="24">
        <v>29652</v>
      </c>
      <c r="M156" s="24">
        <f t="shared" si="1"/>
        <v>100</v>
      </c>
    </row>
    <row r="157" spans="1:13" ht="90.75" customHeight="1">
      <c r="A157" s="20" t="s">
        <v>424</v>
      </c>
      <c r="B157" s="32" t="s">
        <v>98</v>
      </c>
      <c r="C157" s="32" t="s">
        <v>8</v>
      </c>
      <c r="D157" s="32" t="s">
        <v>29</v>
      </c>
      <c r="E157" s="32" t="s">
        <v>106</v>
      </c>
      <c r="F157" s="32" t="s">
        <v>109</v>
      </c>
      <c r="G157" s="32" t="s">
        <v>37</v>
      </c>
      <c r="H157" s="32" t="s">
        <v>127</v>
      </c>
      <c r="I157" s="32" t="s">
        <v>154</v>
      </c>
      <c r="J157" s="45" t="s">
        <v>207</v>
      </c>
      <c r="K157" s="24">
        <v>38698.17</v>
      </c>
      <c r="L157" s="24">
        <v>38698.17</v>
      </c>
      <c r="M157" s="24">
        <f t="shared" si="1"/>
        <v>100</v>
      </c>
    </row>
    <row r="158" spans="1:13" ht="41.25" customHeight="1">
      <c r="A158" s="20" t="s">
        <v>425</v>
      </c>
      <c r="B158" s="32" t="s">
        <v>98</v>
      </c>
      <c r="C158" s="32" t="s">
        <v>8</v>
      </c>
      <c r="D158" s="32" t="s">
        <v>29</v>
      </c>
      <c r="E158" s="32" t="s">
        <v>106</v>
      </c>
      <c r="F158" s="32" t="s">
        <v>109</v>
      </c>
      <c r="G158" s="32" t="s">
        <v>37</v>
      </c>
      <c r="H158" s="32" t="s">
        <v>112</v>
      </c>
      <c r="I158" s="32" t="s">
        <v>154</v>
      </c>
      <c r="J158" s="45" t="s">
        <v>208</v>
      </c>
      <c r="K158" s="24">
        <v>72</v>
      </c>
      <c r="L158" s="24">
        <v>72</v>
      </c>
      <c r="M158" s="24">
        <f t="shared" si="1"/>
        <v>100</v>
      </c>
    </row>
    <row r="159" spans="1:13" ht="27" customHeight="1">
      <c r="A159" s="20" t="s">
        <v>154</v>
      </c>
      <c r="B159" s="32" t="s">
        <v>98</v>
      </c>
      <c r="C159" s="32" t="s">
        <v>8</v>
      </c>
      <c r="D159" s="32" t="s">
        <v>29</v>
      </c>
      <c r="E159" s="32" t="s">
        <v>106</v>
      </c>
      <c r="F159" s="32" t="s">
        <v>109</v>
      </c>
      <c r="G159" s="32" t="s">
        <v>37</v>
      </c>
      <c r="H159" s="32" t="s">
        <v>113</v>
      </c>
      <c r="I159" s="32" t="s">
        <v>154</v>
      </c>
      <c r="J159" s="45" t="s">
        <v>209</v>
      </c>
      <c r="K159" s="24">
        <v>82.7</v>
      </c>
      <c r="L159" s="24">
        <v>82.7</v>
      </c>
      <c r="M159" s="24">
        <f t="shared" si="1"/>
        <v>100</v>
      </c>
    </row>
    <row r="160" spans="1:13" ht="38.25">
      <c r="A160" s="20" t="s">
        <v>426</v>
      </c>
      <c r="B160" s="32" t="s">
        <v>98</v>
      </c>
      <c r="C160" s="32" t="s">
        <v>8</v>
      </c>
      <c r="D160" s="32" t="s">
        <v>29</v>
      </c>
      <c r="E160" s="32" t="s">
        <v>106</v>
      </c>
      <c r="F160" s="32" t="s">
        <v>109</v>
      </c>
      <c r="G160" s="32" t="s">
        <v>37</v>
      </c>
      <c r="H160" s="32" t="s">
        <v>114</v>
      </c>
      <c r="I160" s="32" t="s">
        <v>154</v>
      </c>
      <c r="J160" s="45" t="s">
        <v>210</v>
      </c>
      <c r="K160" s="24">
        <v>4210.76</v>
      </c>
      <c r="L160" s="24">
        <v>4210.76</v>
      </c>
      <c r="M160" s="24">
        <f t="shared" si="1"/>
        <v>100</v>
      </c>
    </row>
    <row r="161" spans="1:13" ht="38.25">
      <c r="A161" s="20" t="s">
        <v>427</v>
      </c>
      <c r="B161" s="32" t="s">
        <v>98</v>
      </c>
      <c r="C161" s="32" t="s">
        <v>8</v>
      </c>
      <c r="D161" s="32" t="s">
        <v>29</v>
      </c>
      <c r="E161" s="32" t="s">
        <v>106</v>
      </c>
      <c r="F161" s="32" t="s">
        <v>109</v>
      </c>
      <c r="G161" s="32" t="s">
        <v>37</v>
      </c>
      <c r="H161" s="32" t="s">
        <v>115</v>
      </c>
      <c r="I161" s="32" t="s">
        <v>154</v>
      </c>
      <c r="J161" s="45" t="s">
        <v>211</v>
      </c>
      <c r="K161" s="24">
        <v>1271.67</v>
      </c>
      <c r="L161" s="24">
        <v>1271.26</v>
      </c>
      <c r="M161" s="24">
        <f t="shared" si="1"/>
        <v>99.96775893116924</v>
      </c>
    </row>
    <row r="162" spans="1:13" ht="38.25">
      <c r="A162" s="20" t="s">
        <v>174</v>
      </c>
      <c r="B162" s="32" t="s">
        <v>98</v>
      </c>
      <c r="C162" s="32" t="s">
        <v>8</v>
      </c>
      <c r="D162" s="32" t="s">
        <v>29</v>
      </c>
      <c r="E162" s="32" t="s">
        <v>106</v>
      </c>
      <c r="F162" s="32" t="s">
        <v>109</v>
      </c>
      <c r="G162" s="32" t="s">
        <v>37</v>
      </c>
      <c r="H162" s="32" t="s">
        <v>116</v>
      </c>
      <c r="I162" s="32" t="s">
        <v>154</v>
      </c>
      <c r="J162" s="45" t="s">
        <v>212</v>
      </c>
      <c r="K162" s="24">
        <v>201.51</v>
      </c>
      <c r="L162" s="24">
        <v>201.51</v>
      </c>
      <c r="M162" s="24">
        <f aca="true" t="shared" si="2" ref="M162:M211">L162/K162*100</f>
        <v>100</v>
      </c>
    </row>
    <row r="163" spans="1:13" ht="38.25">
      <c r="A163" s="20" t="s">
        <v>428</v>
      </c>
      <c r="B163" s="32" t="s">
        <v>98</v>
      </c>
      <c r="C163" s="32" t="s">
        <v>8</v>
      </c>
      <c r="D163" s="32" t="s">
        <v>29</v>
      </c>
      <c r="E163" s="32" t="s">
        <v>106</v>
      </c>
      <c r="F163" s="32" t="s">
        <v>109</v>
      </c>
      <c r="G163" s="32" t="s">
        <v>37</v>
      </c>
      <c r="H163" s="32" t="s">
        <v>117</v>
      </c>
      <c r="I163" s="32" t="s">
        <v>154</v>
      </c>
      <c r="J163" s="45" t="s">
        <v>213</v>
      </c>
      <c r="K163" s="24">
        <v>2758.1</v>
      </c>
      <c r="L163" s="24">
        <v>2758.1</v>
      </c>
      <c r="M163" s="24">
        <f t="shared" si="2"/>
        <v>100</v>
      </c>
    </row>
    <row r="164" spans="1:13" ht="67.5" customHeight="1">
      <c r="A164" s="20" t="s">
        <v>429</v>
      </c>
      <c r="B164" s="32" t="s">
        <v>98</v>
      </c>
      <c r="C164" s="32" t="s">
        <v>8</v>
      </c>
      <c r="D164" s="32" t="s">
        <v>29</v>
      </c>
      <c r="E164" s="32" t="s">
        <v>106</v>
      </c>
      <c r="F164" s="32" t="s">
        <v>109</v>
      </c>
      <c r="G164" s="32" t="s">
        <v>37</v>
      </c>
      <c r="H164" s="32" t="s">
        <v>118</v>
      </c>
      <c r="I164" s="32" t="s">
        <v>154</v>
      </c>
      <c r="J164" s="45" t="s">
        <v>214</v>
      </c>
      <c r="K164" s="24">
        <v>235.9</v>
      </c>
      <c r="L164" s="24">
        <v>235.9</v>
      </c>
      <c r="M164" s="24">
        <f t="shared" si="2"/>
        <v>100</v>
      </c>
    </row>
    <row r="165" spans="1:13" ht="102">
      <c r="A165" s="20" t="s">
        <v>430</v>
      </c>
      <c r="B165" s="32" t="s">
        <v>98</v>
      </c>
      <c r="C165" s="32" t="s">
        <v>8</v>
      </c>
      <c r="D165" s="32" t="s">
        <v>29</v>
      </c>
      <c r="E165" s="32" t="s">
        <v>106</v>
      </c>
      <c r="F165" s="32" t="s">
        <v>109</v>
      </c>
      <c r="G165" s="32" t="s">
        <v>37</v>
      </c>
      <c r="H165" s="32" t="s">
        <v>119</v>
      </c>
      <c r="I165" s="32" t="s">
        <v>154</v>
      </c>
      <c r="J165" s="45" t="s">
        <v>215</v>
      </c>
      <c r="K165" s="24">
        <v>223961.13</v>
      </c>
      <c r="L165" s="24">
        <v>223961.13</v>
      </c>
      <c r="M165" s="24">
        <f t="shared" si="2"/>
        <v>100</v>
      </c>
    </row>
    <row r="166" spans="1:13" ht="51">
      <c r="A166" s="20" t="s">
        <v>431</v>
      </c>
      <c r="B166" s="32" t="s">
        <v>98</v>
      </c>
      <c r="C166" s="32" t="s">
        <v>8</v>
      </c>
      <c r="D166" s="32" t="s">
        <v>29</v>
      </c>
      <c r="E166" s="32" t="s">
        <v>106</v>
      </c>
      <c r="F166" s="32" t="s">
        <v>109</v>
      </c>
      <c r="G166" s="32" t="s">
        <v>37</v>
      </c>
      <c r="H166" s="32" t="s">
        <v>120</v>
      </c>
      <c r="I166" s="32" t="s">
        <v>154</v>
      </c>
      <c r="J166" s="45" t="s">
        <v>216</v>
      </c>
      <c r="K166" s="24">
        <v>9059.8</v>
      </c>
      <c r="L166" s="24">
        <v>9059.62</v>
      </c>
      <c r="M166" s="24">
        <f t="shared" si="2"/>
        <v>99.99801320117444</v>
      </c>
    </row>
    <row r="167" spans="1:13" ht="38.25">
      <c r="A167" s="20" t="s">
        <v>432</v>
      </c>
      <c r="B167" s="32" t="s">
        <v>98</v>
      </c>
      <c r="C167" s="32" t="s">
        <v>8</v>
      </c>
      <c r="D167" s="32" t="s">
        <v>29</v>
      </c>
      <c r="E167" s="32" t="s">
        <v>106</v>
      </c>
      <c r="F167" s="32" t="s">
        <v>109</v>
      </c>
      <c r="G167" s="32" t="s">
        <v>37</v>
      </c>
      <c r="H167" s="32" t="s">
        <v>121</v>
      </c>
      <c r="I167" s="32" t="s">
        <v>154</v>
      </c>
      <c r="J167" s="45" t="s">
        <v>217</v>
      </c>
      <c r="K167" s="24">
        <v>4098</v>
      </c>
      <c r="L167" s="24">
        <v>3661</v>
      </c>
      <c r="M167" s="24">
        <f t="shared" si="2"/>
        <v>89.33626159102</v>
      </c>
    </row>
    <row r="168" spans="1:13" ht="51">
      <c r="A168" s="20" t="s">
        <v>433</v>
      </c>
      <c r="B168" s="32" t="s">
        <v>98</v>
      </c>
      <c r="C168" s="32" t="s">
        <v>8</v>
      </c>
      <c r="D168" s="32" t="s">
        <v>29</v>
      </c>
      <c r="E168" s="32" t="s">
        <v>106</v>
      </c>
      <c r="F168" s="32" t="s">
        <v>109</v>
      </c>
      <c r="G168" s="32" t="s">
        <v>37</v>
      </c>
      <c r="H168" s="32" t="s">
        <v>175</v>
      </c>
      <c r="I168" s="32" t="s">
        <v>154</v>
      </c>
      <c r="J168" s="45" t="s">
        <v>218</v>
      </c>
      <c r="K168" s="24">
        <v>12379.75</v>
      </c>
      <c r="L168" s="24">
        <v>9809.62</v>
      </c>
      <c r="M168" s="24">
        <f t="shared" si="2"/>
        <v>79.23924150326138</v>
      </c>
    </row>
    <row r="169" spans="1:13" ht="102">
      <c r="A169" s="20" t="s">
        <v>381</v>
      </c>
      <c r="B169" s="32" t="s">
        <v>98</v>
      </c>
      <c r="C169" s="32" t="s">
        <v>8</v>
      </c>
      <c r="D169" s="32" t="s">
        <v>29</v>
      </c>
      <c r="E169" s="32" t="s">
        <v>106</v>
      </c>
      <c r="F169" s="32" t="s">
        <v>109</v>
      </c>
      <c r="G169" s="32" t="s">
        <v>37</v>
      </c>
      <c r="H169" s="32" t="s">
        <v>122</v>
      </c>
      <c r="I169" s="32" t="s">
        <v>154</v>
      </c>
      <c r="J169" s="45" t="s">
        <v>219</v>
      </c>
      <c r="K169" s="24">
        <v>42863.74</v>
      </c>
      <c r="L169" s="24">
        <v>42863.74</v>
      </c>
      <c r="M169" s="24">
        <f t="shared" si="2"/>
        <v>100</v>
      </c>
    </row>
    <row r="170" spans="1:13" ht="38.25">
      <c r="A170" s="20" t="s">
        <v>434</v>
      </c>
      <c r="B170" s="32" t="s">
        <v>98</v>
      </c>
      <c r="C170" s="32" t="s">
        <v>8</v>
      </c>
      <c r="D170" s="32" t="s">
        <v>29</v>
      </c>
      <c r="E170" s="32" t="s">
        <v>106</v>
      </c>
      <c r="F170" s="32" t="s">
        <v>109</v>
      </c>
      <c r="G170" s="32" t="s">
        <v>37</v>
      </c>
      <c r="H170" s="32" t="s">
        <v>124</v>
      </c>
      <c r="I170" s="32" t="s">
        <v>154</v>
      </c>
      <c r="J170" s="45" t="s">
        <v>220</v>
      </c>
      <c r="K170" s="24">
        <v>17755.2</v>
      </c>
      <c r="L170" s="24">
        <v>17755.2</v>
      </c>
      <c r="M170" s="24">
        <f t="shared" si="2"/>
        <v>100</v>
      </c>
    </row>
    <row r="171" spans="1:13" ht="38.25">
      <c r="A171" s="20" t="s">
        <v>435</v>
      </c>
      <c r="B171" s="32" t="s">
        <v>98</v>
      </c>
      <c r="C171" s="32" t="s">
        <v>8</v>
      </c>
      <c r="D171" s="32" t="s">
        <v>29</v>
      </c>
      <c r="E171" s="32" t="s">
        <v>106</v>
      </c>
      <c r="F171" s="32" t="s">
        <v>109</v>
      </c>
      <c r="G171" s="32" t="s">
        <v>37</v>
      </c>
      <c r="H171" s="32" t="s">
        <v>123</v>
      </c>
      <c r="I171" s="32" t="s">
        <v>154</v>
      </c>
      <c r="J171" s="45" t="s">
        <v>221</v>
      </c>
      <c r="K171" s="24">
        <v>831.8</v>
      </c>
      <c r="L171" s="24">
        <v>831.8</v>
      </c>
      <c r="M171" s="24">
        <f t="shared" si="2"/>
        <v>100</v>
      </c>
    </row>
    <row r="172" spans="1:13" ht="38.25">
      <c r="A172" s="20" t="s">
        <v>436</v>
      </c>
      <c r="B172" s="32" t="s">
        <v>98</v>
      </c>
      <c r="C172" s="32" t="s">
        <v>8</v>
      </c>
      <c r="D172" s="32" t="s">
        <v>29</v>
      </c>
      <c r="E172" s="32" t="s">
        <v>106</v>
      </c>
      <c r="F172" s="32" t="s">
        <v>109</v>
      </c>
      <c r="G172" s="32" t="s">
        <v>37</v>
      </c>
      <c r="H172" s="32" t="s">
        <v>145</v>
      </c>
      <c r="I172" s="32" t="s">
        <v>154</v>
      </c>
      <c r="J172" s="45" t="s">
        <v>222</v>
      </c>
      <c r="K172" s="24">
        <v>4274.8</v>
      </c>
      <c r="L172" s="24">
        <v>3966.2</v>
      </c>
      <c r="M172" s="24">
        <f t="shared" si="2"/>
        <v>92.78094881631888</v>
      </c>
    </row>
    <row r="173" spans="1:13" ht="55.5" customHeight="1">
      <c r="A173" s="20" t="s">
        <v>463</v>
      </c>
      <c r="B173" s="32" t="s">
        <v>98</v>
      </c>
      <c r="C173" s="32" t="s">
        <v>8</v>
      </c>
      <c r="D173" s="32" t="s">
        <v>29</v>
      </c>
      <c r="E173" s="32" t="s">
        <v>106</v>
      </c>
      <c r="F173" s="32" t="s">
        <v>109</v>
      </c>
      <c r="G173" s="32" t="s">
        <v>37</v>
      </c>
      <c r="H173" s="32" t="s">
        <v>366</v>
      </c>
      <c r="I173" s="32" t="s">
        <v>154</v>
      </c>
      <c r="J173" s="45" t="s">
        <v>367</v>
      </c>
      <c r="K173" s="24">
        <v>19</v>
      </c>
      <c r="L173" s="24">
        <v>19</v>
      </c>
      <c r="M173" s="24">
        <f t="shared" si="2"/>
        <v>100</v>
      </c>
    </row>
    <row r="174" spans="1:13" ht="31.5" customHeight="1">
      <c r="A174" s="20" t="s">
        <v>464</v>
      </c>
      <c r="B174" s="32" t="s">
        <v>98</v>
      </c>
      <c r="C174" s="32" t="s">
        <v>8</v>
      </c>
      <c r="D174" s="32" t="s">
        <v>29</v>
      </c>
      <c r="E174" s="32" t="s">
        <v>106</v>
      </c>
      <c r="F174" s="32" t="s">
        <v>125</v>
      </c>
      <c r="G174" s="32" t="s">
        <v>19</v>
      </c>
      <c r="H174" s="32" t="s">
        <v>22</v>
      </c>
      <c r="I174" s="32" t="s">
        <v>154</v>
      </c>
      <c r="J174" s="44" t="s">
        <v>126</v>
      </c>
      <c r="K174" s="24">
        <f>K175</f>
        <v>1450</v>
      </c>
      <c r="L174" s="24">
        <f>L175</f>
        <v>1450</v>
      </c>
      <c r="M174" s="24">
        <f t="shared" si="2"/>
        <v>100</v>
      </c>
    </row>
    <row r="175" spans="1:13" ht="38.25">
      <c r="A175" s="20" t="s">
        <v>465</v>
      </c>
      <c r="B175" s="32" t="s">
        <v>98</v>
      </c>
      <c r="C175" s="32" t="s">
        <v>8</v>
      </c>
      <c r="D175" s="32" t="s">
        <v>29</v>
      </c>
      <c r="E175" s="32" t="s">
        <v>106</v>
      </c>
      <c r="F175" s="32" t="s">
        <v>125</v>
      </c>
      <c r="G175" s="32" t="s">
        <v>37</v>
      </c>
      <c r="H175" s="32" t="s">
        <v>22</v>
      </c>
      <c r="I175" s="32" t="s">
        <v>154</v>
      </c>
      <c r="J175" s="45" t="s">
        <v>149</v>
      </c>
      <c r="K175" s="24">
        <v>1450</v>
      </c>
      <c r="L175" s="24">
        <v>1450</v>
      </c>
      <c r="M175" s="24">
        <f t="shared" si="2"/>
        <v>100</v>
      </c>
    </row>
    <row r="176" spans="1:13" ht="25.5">
      <c r="A176" s="20" t="s">
        <v>466</v>
      </c>
      <c r="B176" s="32" t="s">
        <v>98</v>
      </c>
      <c r="C176" s="32" t="s">
        <v>8</v>
      </c>
      <c r="D176" s="32" t="s">
        <v>29</v>
      </c>
      <c r="E176" s="32" t="s">
        <v>107</v>
      </c>
      <c r="F176" s="32" t="s">
        <v>85</v>
      </c>
      <c r="G176" s="32" t="s">
        <v>19</v>
      </c>
      <c r="H176" s="32" t="s">
        <v>22</v>
      </c>
      <c r="I176" s="32" t="s">
        <v>154</v>
      </c>
      <c r="J176" s="46" t="s">
        <v>151</v>
      </c>
      <c r="K176" s="24">
        <f>K177</f>
        <v>1075.88</v>
      </c>
      <c r="L176" s="24">
        <f>L177</f>
        <v>1052.19</v>
      </c>
      <c r="M176" s="24">
        <f t="shared" si="2"/>
        <v>97.79808157043536</v>
      </c>
    </row>
    <row r="177" spans="1:15" ht="30.75" customHeight="1">
      <c r="A177" s="20" t="s">
        <v>467</v>
      </c>
      <c r="B177" s="32" t="s">
        <v>98</v>
      </c>
      <c r="C177" s="32" t="s">
        <v>8</v>
      </c>
      <c r="D177" s="32" t="s">
        <v>29</v>
      </c>
      <c r="E177" s="32" t="s">
        <v>107</v>
      </c>
      <c r="F177" s="32" t="s">
        <v>85</v>
      </c>
      <c r="G177" s="32" t="s">
        <v>37</v>
      </c>
      <c r="H177" s="32" t="s">
        <v>22</v>
      </c>
      <c r="I177" s="32" t="s">
        <v>154</v>
      </c>
      <c r="J177" s="45" t="s">
        <v>148</v>
      </c>
      <c r="K177" s="24">
        <v>1075.88</v>
      </c>
      <c r="L177" s="24">
        <v>1052.19</v>
      </c>
      <c r="M177" s="24">
        <f t="shared" si="2"/>
        <v>97.79808157043536</v>
      </c>
      <c r="N177" s="1"/>
      <c r="O177" s="1"/>
    </row>
    <row r="178" spans="1:13" ht="29.25" customHeight="1">
      <c r="A178" s="20" t="s">
        <v>302</v>
      </c>
      <c r="B178" s="32" t="s">
        <v>98</v>
      </c>
      <c r="C178" s="32" t="s">
        <v>8</v>
      </c>
      <c r="D178" s="32" t="s">
        <v>29</v>
      </c>
      <c r="E178" s="32" t="s">
        <v>107</v>
      </c>
      <c r="F178" s="32" t="s">
        <v>35</v>
      </c>
      <c r="G178" s="32" t="s">
        <v>19</v>
      </c>
      <c r="H178" s="32" t="s">
        <v>22</v>
      </c>
      <c r="I178" s="32" t="s">
        <v>154</v>
      </c>
      <c r="J178" s="45" t="s">
        <v>152</v>
      </c>
      <c r="K178" s="24">
        <f>K179</f>
        <v>88.4</v>
      </c>
      <c r="L178" s="24">
        <f>L179</f>
        <v>36.63</v>
      </c>
      <c r="M178" s="24">
        <f t="shared" si="2"/>
        <v>41.43665158371041</v>
      </c>
    </row>
    <row r="179" spans="1:13" ht="38.25">
      <c r="A179" s="20" t="s">
        <v>303</v>
      </c>
      <c r="B179" s="32" t="s">
        <v>98</v>
      </c>
      <c r="C179" s="32" t="s">
        <v>8</v>
      </c>
      <c r="D179" s="32" t="s">
        <v>29</v>
      </c>
      <c r="E179" s="32" t="s">
        <v>107</v>
      </c>
      <c r="F179" s="32" t="s">
        <v>35</v>
      </c>
      <c r="G179" s="32" t="s">
        <v>37</v>
      </c>
      <c r="H179" s="32" t="s">
        <v>22</v>
      </c>
      <c r="I179" s="32" t="s">
        <v>154</v>
      </c>
      <c r="J179" s="45" t="s">
        <v>153</v>
      </c>
      <c r="K179" s="24">
        <v>88.4</v>
      </c>
      <c r="L179" s="24">
        <v>36.63</v>
      </c>
      <c r="M179" s="24">
        <f t="shared" si="2"/>
        <v>41.43665158371041</v>
      </c>
    </row>
    <row r="180" spans="1:13" ht="12.75">
      <c r="A180" s="20" t="s">
        <v>468</v>
      </c>
      <c r="B180" s="21" t="s">
        <v>98</v>
      </c>
      <c r="C180" s="21" t="s">
        <v>8</v>
      </c>
      <c r="D180" s="21" t="s">
        <v>29</v>
      </c>
      <c r="E180" s="21" t="s">
        <v>96</v>
      </c>
      <c r="F180" s="21" t="s">
        <v>21</v>
      </c>
      <c r="G180" s="21" t="s">
        <v>19</v>
      </c>
      <c r="H180" s="21" t="s">
        <v>22</v>
      </c>
      <c r="I180" s="21" t="s">
        <v>154</v>
      </c>
      <c r="J180" s="43" t="s">
        <v>55</v>
      </c>
      <c r="K180" s="24">
        <f>K181+K185+K187+K189</f>
        <v>93193.29000000001</v>
      </c>
      <c r="L180" s="24">
        <f>L181+L185+L187+L189</f>
        <v>92852.93</v>
      </c>
      <c r="M180" s="24">
        <f t="shared" si="2"/>
        <v>99.63478057272147</v>
      </c>
    </row>
    <row r="181" spans="1:13" ht="38.25">
      <c r="A181" s="20" t="s">
        <v>469</v>
      </c>
      <c r="B181" s="21" t="s">
        <v>98</v>
      </c>
      <c r="C181" s="21" t="s">
        <v>8</v>
      </c>
      <c r="D181" s="21" t="s">
        <v>29</v>
      </c>
      <c r="E181" s="21" t="s">
        <v>96</v>
      </c>
      <c r="F181" s="21" t="s">
        <v>129</v>
      </c>
      <c r="G181" s="21" t="s">
        <v>19</v>
      </c>
      <c r="H181" s="21" t="s">
        <v>22</v>
      </c>
      <c r="I181" s="21" t="s">
        <v>154</v>
      </c>
      <c r="J181" s="43" t="s">
        <v>130</v>
      </c>
      <c r="K181" s="24">
        <f>K182</f>
        <v>42545.3</v>
      </c>
      <c r="L181" s="24">
        <f>L182</f>
        <v>42545.3</v>
      </c>
      <c r="M181" s="24">
        <f t="shared" si="2"/>
        <v>100</v>
      </c>
    </row>
    <row r="182" spans="1:13" ht="45" customHeight="1">
      <c r="A182" s="20" t="s">
        <v>304</v>
      </c>
      <c r="B182" s="21" t="s">
        <v>98</v>
      </c>
      <c r="C182" s="21" t="s">
        <v>8</v>
      </c>
      <c r="D182" s="21" t="s">
        <v>29</v>
      </c>
      <c r="E182" s="21" t="s">
        <v>96</v>
      </c>
      <c r="F182" s="21" t="s">
        <v>129</v>
      </c>
      <c r="G182" s="21" t="s">
        <v>37</v>
      </c>
      <c r="H182" s="21" t="s">
        <v>22</v>
      </c>
      <c r="I182" s="21" t="s">
        <v>154</v>
      </c>
      <c r="J182" s="47" t="s">
        <v>131</v>
      </c>
      <c r="K182" s="24">
        <f>K183+K184</f>
        <v>42545.3</v>
      </c>
      <c r="L182" s="24">
        <f>L183+L184</f>
        <v>42545.3</v>
      </c>
      <c r="M182" s="24">
        <f t="shared" si="2"/>
        <v>100</v>
      </c>
    </row>
    <row r="183" spans="1:13" ht="52.5" customHeight="1">
      <c r="A183" s="20" t="s">
        <v>470</v>
      </c>
      <c r="B183" s="21" t="s">
        <v>143</v>
      </c>
      <c r="C183" s="21" t="s">
        <v>8</v>
      </c>
      <c r="D183" s="21" t="s">
        <v>29</v>
      </c>
      <c r="E183" s="21" t="s">
        <v>96</v>
      </c>
      <c r="F183" s="21" t="s">
        <v>129</v>
      </c>
      <c r="G183" s="21" t="s">
        <v>37</v>
      </c>
      <c r="H183" s="21" t="s">
        <v>144</v>
      </c>
      <c r="I183" s="21" t="s">
        <v>154</v>
      </c>
      <c r="J183" s="47" t="s">
        <v>297</v>
      </c>
      <c r="K183" s="24">
        <v>42319.9</v>
      </c>
      <c r="L183" s="24">
        <v>42319.9</v>
      </c>
      <c r="M183" s="24">
        <f t="shared" si="2"/>
        <v>100</v>
      </c>
    </row>
    <row r="184" spans="1:13" ht="38.25">
      <c r="A184" s="20" t="s">
        <v>471</v>
      </c>
      <c r="B184" s="21" t="s">
        <v>98</v>
      </c>
      <c r="C184" s="21" t="s">
        <v>8</v>
      </c>
      <c r="D184" s="21" t="s">
        <v>29</v>
      </c>
      <c r="E184" s="21" t="s">
        <v>96</v>
      </c>
      <c r="F184" s="21" t="s">
        <v>129</v>
      </c>
      <c r="G184" s="21" t="s">
        <v>37</v>
      </c>
      <c r="H184" s="21" t="s">
        <v>132</v>
      </c>
      <c r="I184" s="21" t="s">
        <v>154</v>
      </c>
      <c r="J184" s="48" t="s">
        <v>475</v>
      </c>
      <c r="K184" s="24">
        <v>225.4</v>
      </c>
      <c r="L184" s="24">
        <v>225.4</v>
      </c>
      <c r="M184" s="24">
        <f t="shared" si="2"/>
        <v>100</v>
      </c>
    </row>
    <row r="185" spans="1:13" ht="25.5">
      <c r="A185" s="20" t="s">
        <v>472</v>
      </c>
      <c r="B185" s="21" t="s">
        <v>98</v>
      </c>
      <c r="C185" s="21" t="s">
        <v>8</v>
      </c>
      <c r="D185" s="21" t="s">
        <v>29</v>
      </c>
      <c r="E185" s="21" t="s">
        <v>225</v>
      </c>
      <c r="F185" s="21" t="s">
        <v>226</v>
      </c>
      <c r="G185" s="21" t="s">
        <v>19</v>
      </c>
      <c r="H185" s="21" t="s">
        <v>22</v>
      </c>
      <c r="I185" s="21" t="s">
        <v>154</v>
      </c>
      <c r="J185" s="48" t="s">
        <v>342</v>
      </c>
      <c r="K185" s="24">
        <f>K186</f>
        <v>20587.71</v>
      </c>
      <c r="L185" s="24">
        <f>L186</f>
        <v>20369.23</v>
      </c>
      <c r="M185" s="24">
        <f t="shared" si="2"/>
        <v>98.93878435241218</v>
      </c>
    </row>
    <row r="186" spans="1:13" ht="38.25">
      <c r="A186" s="20" t="s">
        <v>473</v>
      </c>
      <c r="B186" s="21" t="s">
        <v>98</v>
      </c>
      <c r="C186" s="21" t="s">
        <v>8</v>
      </c>
      <c r="D186" s="21" t="s">
        <v>29</v>
      </c>
      <c r="E186" s="21" t="s">
        <v>225</v>
      </c>
      <c r="F186" s="21" t="s">
        <v>226</v>
      </c>
      <c r="G186" s="21" t="s">
        <v>37</v>
      </c>
      <c r="H186" s="21" t="s">
        <v>22</v>
      </c>
      <c r="I186" s="21" t="s">
        <v>154</v>
      </c>
      <c r="J186" s="48" t="s">
        <v>223</v>
      </c>
      <c r="K186" s="24">
        <v>20587.71</v>
      </c>
      <c r="L186" s="24">
        <v>20369.23</v>
      </c>
      <c r="M186" s="24">
        <f t="shared" si="2"/>
        <v>98.93878435241218</v>
      </c>
    </row>
    <row r="187" spans="1:13" ht="12.75">
      <c r="A187" s="20" t="s">
        <v>494</v>
      </c>
      <c r="B187" s="21" t="s">
        <v>98</v>
      </c>
      <c r="C187" s="21" t="s">
        <v>8</v>
      </c>
      <c r="D187" s="21" t="s">
        <v>29</v>
      </c>
      <c r="E187" s="21" t="s">
        <v>225</v>
      </c>
      <c r="F187" s="21" t="s">
        <v>163</v>
      </c>
      <c r="G187" s="21" t="s">
        <v>19</v>
      </c>
      <c r="H187" s="21" t="s">
        <v>22</v>
      </c>
      <c r="I187" s="21" t="s">
        <v>154</v>
      </c>
      <c r="J187" s="48" t="s">
        <v>343</v>
      </c>
      <c r="K187" s="24">
        <f>K188</f>
        <v>350</v>
      </c>
      <c r="L187" s="24">
        <f>L188</f>
        <v>350</v>
      </c>
      <c r="M187" s="24">
        <f t="shared" si="2"/>
        <v>100</v>
      </c>
    </row>
    <row r="188" spans="1:13" ht="25.5">
      <c r="A188" s="20" t="s">
        <v>495</v>
      </c>
      <c r="B188" s="21" t="s">
        <v>98</v>
      </c>
      <c r="C188" s="21" t="s">
        <v>8</v>
      </c>
      <c r="D188" s="21" t="s">
        <v>29</v>
      </c>
      <c r="E188" s="21" t="s">
        <v>225</v>
      </c>
      <c r="F188" s="21" t="s">
        <v>163</v>
      </c>
      <c r="G188" s="21" t="s">
        <v>37</v>
      </c>
      <c r="H188" s="21" t="s">
        <v>22</v>
      </c>
      <c r="I188" s="21" t="s">
        <v>154</v>
      </c>
      <c r="J188" s="48" t="s">
        <v>224</v>
      </c>
      <c r="K188" s="24">
        <v>350</v>
      </c>
      <c r="L188" s="24">
        <v>350</v>
      </c>
      <c r="M188" s="24">
        <f t="shared" si="2"/>
        <v>100</v>
      </c>
    </row>
    <row r="189" spans="1:13" ht="12.75">
      <c r="A189" s="20" t="s">
        <v>348</v>
      </c>
      <c r="B189" s="21" t="s">
        <v>98</v>
      </c>
      <c r="C189" s="21" t="s">
        <v>8</v>
      </c>
      <c r="D189" s="21" t="s">
        <v>29</v>
      </c>
      <c r="E189" s="21" t="s">
        <v>169</v>
      </c>
      <c r="F189" s="21" t="s">
        <v>100</v>
      </c>
      <c r="G189" s="21" t="s">
        <v>37</v>
      </c>
      <c r="H189" s="21" t="s">
        <v>22</v>
      </c>
      <c r="I189" s="21" t="s">
        <v>154</v>
      </c>
      <c r="J189" s="48" t="s">
        <v>373</v>
      </c>
      <c r="K189" s="24">
        <f>SUM(K190:K202)</f>
        <v>29710.28</v>
      </c>
      <c r="L189" s="24">
        <f>SUM(L190:L202)</f>
        <v>29588.399999999998</v>
      </c>
      <c r="M189" s="24">
        <f t="shared" si="2"/>
        <v>99.58977162113585</v>
      </c>
    </row>
    <row r="190" spans="1:13" ht="38.25">
      <c r="A190" s="20" t="s">
        <v>496</v>
      </c>
      <c r="B190" s="21" t="s">
        <v>98</v>
      </c>
      <c r="C190" s="21" t="s">
        <v>8</v>
      </c>
      <c r="D190" s="21" t="s">
        <v>29</v>
      </c>
      <c r="E190" s="21" t="s">
        <v>169</v>
      </c>
      <c r="F190" s="21" t="s">
        <v>100</v>
      </c>
      <c r="G190" s="21" t="s">
        <v>37</v>
      </c>
      <c r="H190" s="21" t="s">
        <v>505</v>
      </c>
      <c r="I190" s="21" t="s">
        <v>154</v>
      </c>
      <c r="J190" s="48" t="s">
        <v>506</v>
      </c>
      <c r="K190" s="24">
        <v>143.9</v>
      </c>
      <c r="L190" s="24">
        <v>45</v>
      </c>
      <c r="M190" s="24">
        <f t="shared" si="2"/>
        <v>31.271716469770674</v>
      </c>
    </row>
    <row r="191" spans="1:13" ht="25.5">
      <c r="A191" s="20" t="s">
        <v>65</v>
      </c>
      <c r="B191" s="21" t="s">
        <v>98</v>
      </c>
      <c r="C191" s="21" t="s">
        <v>8</v>
      </c>
      <c r="D191" s="21" t="s">
        <v>29</v>
      </c>
      <c r="E191" s="21" t="s">
        <v>169</v>
      </c>
      <c r="F191" s="21" t="s">
        <v>100</v>
      </c>
      <c r="G191" s="21" t="s">
        <v>37</v>
      </c>
      <c r="H191" s="21" t="s">
        <v>507</v>
      </c>
      <c r="I191" s="21" t="s">
        <v>154</v>
      </c>
      <c r="J191" s="48" t="s">
        <v>508</v>
      </c>
      <c r="K191" s="24">
        <v>2953.67</v>
      </c>
      <c r="L191" s="24">
        <v>2953.67</v>
      </c>
      <c r="M191" s="24">
        <f t="shared" si="2"/>
        <v>100</v>
      </c>
    </row>
    <row r="192" spans="1:13" ht="38.25">
      <c r="A192" s="20" t="s">
        <v>497</v>
      </c>
      <c r="B192" s="21" t="s">
        <v>98</v>
      </c>
      <c r="C192" s="21" t="s">
        <v>8</v>
      </c>
      <c r="D192" s="21" t="s">
        <v>29</v>
      </c>
      <c r="E192" s="21" t="s">
        <v>169</v>
      </c>
      <c r="F192" s="21" t="s">
        <v>100</v>
      </c>
      <c r="G192" s="21" t="s">
        <v>37</v>
      </c>
      <c r="H192" s="21" t="s">
        <v>486</v>
      </c>
      <c r="I192" s="21" t="s">
        <v>154</v>
      </c>
      <c r="J192" s="48" t="s">
        <v>487</v>
      </c>
      <c r="K192" s="24">
        <v>10272</v>
      </c>
      <c r="L192" s="24">
        <v>10272</v>
      </c>
      <c r="M192" s="24">
        <f t="shared" si="2"/>
        <v>100</v>
      </c>
    </row>
    <row r="193" spans="1:13" ht="25.5">
      <c r="A193" s="20" t="s">
        <v>498</v>
      </c>
      <c r="B193" s="21" t="s">
        <v>98</v>
      </c>
      <c r="C193" s="21" t="s">
        <v>8</v>
      </c>
      <c r="D193" s="21" t="s">
        <v>29</v>
      </c>
      <c r="E193" s="21" t="s">
        <v>169</v>
      </c>
      <c r="F193" s="21" t="s">
        <v>100</v>
      </c>
      <c r="G193" s="21" t="s">
        <v>37</v>
      </c>
      <c r="H193" s="21" t="s">
        <v>164</v>
      </c>
      <c r="I193" s="21" t="s">
        <v>154</v>
      </c>
      <c r="J193" s="48" t="s">
        <v>368</v>
      </c>
      <c r="K193" s="24">
        <v>1225.1</v>
      </c>
      <c r="L193" s="24">
        <v>1225.1</v>
      </c>
      <c r="M193" s="24">
        <f t="shared" si="2"/>
        <v>100</v>
      </c>
    </row>
    <row r="194" spans="1:13" ht="25.5">
      <c r="A194" s="20" t="s">
        <v>499</v>
      </c>
      <c r="B194" s="21" t="s">
        <v>98</v>
      </c>
      <c r="C194" s="21" t="s">
        <v>8</v>
      </c>
      <c r="D194" s="21" t="s">
        <v>29</v>
      </c>
      <c r="E194" s="21" t="s">
        <v>169</v>
      </c>
      <c r="F194" s="21" t="s">
        <v>100</v>
      </c>
      <c r="G194" s="21" t="s">
        <v>37</v>
      </c>
      <c r="H194" s="21" t="s">
        <v>369</v>
      </c>
      <c r="I194" s="21" t="s">
        <v>154</v>
      </c>
      <c r="J194" s="48" t="s">
        <v>370</v>
      </c>
      <c r="K194" s="24">
        <v>278.9</v>
      </c>
      <c r="L194" s="24">
        <v>278.9</v>
      </c>
      <c r="M194" s="24">
        <f t="shared" si="2"/>
        <v>100</v>
      </c>
    </row>
    <row r="195" spans="1:13" ht="38.25">
      <c r="A195" s="20" t="s">
        <v>500</v>
      </c>
      <c r="B195" s="21" t="s">
        <v>98</v>
      </c>
      <c r="C195" s="21" t="s">
        <v>8</v>
      </c>
      <c r="D195" s="21" t="s">
        <v>29</v>
      </c>
      <c r="E195" s="21" t="s">
        <v>169</v>
      </c>
      <c r="F195" s="21" t="s">
        <v>100</v>
      </c>
      <c r="G195" s="21" t="s">
        <v>37</v>
      </c>
      <c r="H195" s="21" t="s">
        <v>371</v>
      </c>
      <c r="I195" s="21" t="s">
        <v>154</v>
      </c>
      <c r="J195" s="48" t="s">
        <v>372</v>
      </c>
      <c r="K195" s="24">
        <v>3500</v>
      </c>
      <c r="L195" s="24">
        <v>3500</v>
      </c>
      <c r="M195" s="24">
        <f t="shared" si="2"/>
        <v>100</v>
      </c>
    </row>
    <row r="196" spans="1:13" ht="25.5">
      <c r="A196" s="20" t="s">
        <v>501</v>
      </c>
      <c r="B196" s="21" t="s">
        <v>98</v>
      </c>
      <c r="C196" s="21" t="s">
        <v>8</v>
      </c>
      <c r="D196" s="21" t="s">
        <v>29</v>
      </c>
      <c r="E196" s="21" t="s">
        <v>169</v>
      </c>
      <c r="F196" s="21" t="s">
        <v>100</v>
      </c>
      <c r="G196" s="21" t="s">
        <v>37</v>
      </c>
      <c r="H196" s="21" t="s">
        <v>488</v>
      </c>
      <c r="I196" s="21" t="s">
        <v>154</v>
      </c>
      <c r="J196" s="48" t="s">
        <v>489</v>
      </c>
      <c r="K196" s="24">
        <v>3800</v>
      </c>
      <c r="L196" s="24">
        <v>3799.99</v>
      </c>
      <c r="M196" s="24">
        <f t="shared" si="2"/>
        <v>99.99973684210526</v>
      </c>
    </row>
    <row r="197" spans="1:13" ht="38.25">
      <c r="A197" s="20" t="s">
        <v>502</v>
      </c>
      <c r="B197" s="21" t="s">
        <v>98</v>
      </c>
      <c r="C197" s="21" t="s">
        <v>8</v>
      </c>
      <c r="D197" s="21" t="s">
        <v>29</v>
      </c>
      <c r="E197" s="21" t="s">
        <v>169</v>
      </c>
      <c r="F197" s="21" t="s">
        <v>100</v>
      </c>
      <c r="G197" s="21" t="s">
        <v>37</v>
      </c>
      <c r="H197" s="21" t="s">
        <v>454</v>
      </c>
      <c r="I197" s="21" t="s">
        <v>154</v>
      </c>
      <c r="J197" s="48" t="s">
        <v>455</v>
      </c>
      <c r="K197" s="24">
        <v>2816.6</v>
      </c>
      <c r="L197" s="24">
        <v>2797.63</v>
      </c>
      <c r="M197" s="24">
        <f t="shared" si="2"/>
        <v>99.32649293474402</v>
      </c>
    </row>
    <row r="198" spans="1:13" ht="38.25">
      <c r="A198" s="20" t="s">
        <v>503</v>
      </c>
      <c r="B198" s="21" t="s">
        <v>98</v>
      </c>
      <c r="C198" s="21" t="s">
        <v>8</v>
      </c>
      <c r="D198" s="21" t="s">
        <v>29</v>
      </c>
      <c r="E198" s="21" t="s">
        <v>169</v>
      </c>
      <c r="F198" s="21" t="s">
        <v>100</v>
      </c>
      <c r="G198" s="21" t="s">
        <v>37</v>
      </c>
      <c r="H198" s="21" t="s">
        <v>456</v>
      </c>
      <c r="I198" s="21" t="s">
        <v>154</v>
      </c>
      <c r="J198" s="48" t="s">
        <v>457</v>
      </c>
      <c r="K198" s="24">
        <v>188.15</v>
      </c>
      <c r="L198" s="24">
        <v>188.15</v>
      </c>
      <c r="M198" s="24">
        <f t="shared" si="2"/>
        <v>100</v>
      </c>
    </row>
    <row r="199" spans="1:13" ht="63.75">
      <c r="A199" s="20" t="s">
        <v>199</v>
      </c>
      <c r="B199" s="21" t="s">
        <v>98</v>
      </c>
      <c r="C199" s="21" t="s">
        <v>8</v>
      </c>
      <c r="D199" s="21" t="s">
        <v>29</v>
      </c>
      <c r="E199" s="21" t="s">
        <v>169</v>
      </c>
      <c r="F199" s="21" t="s">
        <v>100</v>
      </c>
      <c r="G199" s="21" t="s">
        <v>37</v>
      </c>
      <c r="H199" s="21" t="s">
        <v>490</v>
      </c>
      <c r="I199" s="21" t="s">
        <v>154</v>
      </c>
      <c r="J199" s="48" t="s">
        <v>491</v>
      </c>
      <c r="K199" s="24">
        <v>519.6</v>
      </c>
      <c r="L199" s="24">
        <v>519.6</v>
      </c>
      <c r="M199" s="24">
        <f t="shared" si="2"/>
        <v>100</v>
      </c>
    </row>
    <row r="200" spans="1:13" ht="25.5">
      <c r="A200" s="20" t="s">
        <v>515</v>
      </c>
      <c r="B200" s="21" t="s">
        <v>98</v>
      </c>
      <c r="C200" s="21" t="s">
        <v>8</v>
      </c>
      <c r="D200" s="21" t="s">
        <v>29</v>
      </c>
      <c r="E200" s="21" t="s">
        <v>169</v>
      </c>
      <c r="F200" s="21" t="s">
        <v>100</v>
      </c>
      <c r="G200" s="21" t="s">
        <v>37</v>
      </c>
      <c r="H200" s="21" t="s">
        <v>458</v>
      </c>
      <c r="I200" s="21" t="s">
        <v>154</v>
      </c>
      <c r="J200" s="48" t="s">
        <v>459</v>
      </c>
      <c r="K200" s="24">
        <v>3249.06</v>
      </c>
      <c r="L200" s="24">
        <v>3245.06</v>
      </c>
      <c r="M200" s="24">
        <f t="shared" si="2"/>
        <v>99.87688746899103</v>
      </c>
    </row>
    <row r="201" spans="1:13" ht="25.5">
      <c r="A201" s="20" t="s">
        <v>516</v>
      </c>
      <c r="B201" s="21" t="s">
        <v>98</v>
      </c>
      <c r="C201" s="21" t="s">
        <v>8</v>
      </c>
      <c r="D201" s="21" t="s">
        <v>29</v>
      </c>
      <c r="E201" s="21" t="s">
        <v>169</v>
      </c>
      <c r="F201" s="21" t="s">
        <v>100</v>
      </c>
      <c r="G201" s="21" t="s">
        <v>37</v>
      </c>
      <c r="H201" s="21" t="s">
        <v>460</v>
      </c>
      <c r="I201" s="21" t="s">
        <v>154</v>
      </c>
      <c r="J201" s="48" t="s">
        <v>461</v>
      </c>
      <c r="K201" s="24">
        <v>95.3</v>
      </c>
      <c r="L201" s="24">
        <v>95.3</v>
      </c>
      <c r="M201" s="24">
        <f t="shared" si="2"/>
        <v>100</v>
      </c>
    </row>
    <row r="202" spans="1:13" ht="38.25">
      <c r="A202" s="20" t="s">
        <v>200</v>
      </c>
      <c r="B202" s="21" t="s">
        <v>98</v>
      </c>
      <c r="C202" s="21" t="s">
        <v>8</v>
      </c>
      <c r="D202" s="21" t="s">
        <v>29</v>
      </c>
      <c r="E202" s="21" t="s">
        <v>169</v>
      </c>
      <c r="F202" s="21" t="s">
        <v>100</v>
      </c>
      <c r="G202" s="21" t="s">
        <v>37</v>
      </c>
      <c r="H202" s="21" t="s">
        <v>462</v>
      </c>
      <c r="I202" s="21" t="s">
        <v>154</v>
      </c>
      <c r="J202" s="48" t="s">
        <v>476</v>
      </c>
      <c r="K202" s="24">
        <v>668</v>
      </c>
      <c r="L202" s="24">
        <v>668</v>
      </c>
      <c r="M202" s="24">
        <f t="shared" si="2"/>
        <v>100</v>
      </c>
    </row>
    <row r="203" spans="1:13" ht="51">
      <c r="A203" s="20" t="s">
        <v>382</v>
      </c>
      <c r="B203" s="51" t="s">
        <v>21</v>
      </c>
      <c r="C203" s="51" t="s">
        <v>8</v>
      </c>
      <c r="D203" s="51" t="s">
        <v>228</v>
      </c>
      <c r="E203" s="51" t="s">
        <v>19</v>
      </c>
      <c r="F203" s="51" t="s">
        <v>21</v>
      </c>
      <c r="G203" s="51" t="s">
        <v>19</v>
      </c>
      <c r="H203" s="51" t="s">
        <v>22</v>
      </c>
      <c r="I203" s="51" t="s">
        <v>21</v>
      </c>
      <c r="J203" s="53" t="s">
        <v>493</v>
      </c>
      <c r="K203" s="23">
        <f>K204</f>
        <v>14.360000000000001</v>
      </c>
      <c r="L203" s="23">
        <f>L204+L207</f>
        <v>90.15</v>
      </c>
      <c r="M203" s="24" t="s">
        <v>358</v>
      </c>
    </row>
    <row r="204" spans="1:13" ht="25.5">
      <c r="A204" s="20" t="s">
        <v>523</v>
      </c>
      <c r="B204" s="51" t="s">
        <v>21</v>
      </c>
      <c r="C204" s="51" t="s">
        <v>8</v>
      </c>
      <c r="D204" s="51" t="s">
        <v>228</v>
      </c>
      <c r="E204" s="51" t="s">
        <v>37</v>
      </c>
      <c r="F204" s="51" t="s">
        <v>57</v>
      </c>
      <c r="G204" s="51" t="s">
        <v>37</v>
      </c>
      <c r="H204" s="51" t="s">
        <v>22</v>
      </c>
      <c r="I204" s="51" t="s">
        <v>348</v>
      </c>
      <c r="J204" s="52" t="s">
        <v>492</v>
      </c>
      <c r="K204" s="23">
        <f>K205+K206</f>
        <v>14.360000000000001</v>
      </c>
      <c r="L204" s="24">
        <f>L205+L206</f>
        <v>14.360000000000001</v>
      </c>
      <c r="M204" s="24">
        <f t="shared" si="2"/>
        <v>100</v>
      </c>
    </row>
    <row r="205" spans="1:13" ht="25.5">
      <c r="A205" s="20" t="s">
        <v>524</v>
      </c>
      <c r="B205" s="51" t="s">
        <v>301</v>
      </c>
      <c r="C205" s="51" t="s">
        <v>8</v>
      </c>
      <c r="D205" s="51" t="s">
        <v>228</v>
      </c>
      <c r="E205" s="51" t="s">
        <v>37</v>
      </c>
      <c r="F205" s="51" t="s">
        <v>57</v>
      </c>
      <c r="G205" s="51" t="s">
        <v>37</v>
      </c>
      <c r="H205" s="51" t="s">
        <v>22</v>
      </c>
      <c r="I205" s="51" t="s">
        <v>348</v>
      </c>
      <c r="J205" s="52" t="s">
        <v>492</v>
      </c>
      <c r="K205" s="23">
        <v>9.46</v>
      </c>
      <c r="L205" s="24">
        <v>9.46</v>
      </c>
      <c r="M205" s="24">
        <f t="shared" si="2"/>
        <v>100</v>
      </c>
    </row>
    <row r="206" spans="1:13" ht="27" customHeight="1">
      <c r="A206" s="20" t="s">
        <v>525</v>
      </c>
      <c r="B206" s="51" t="s">
        <v>478</v>
      </c>
      <c r="C206" s="51" t="s">
        <v>8</v>
      </c>
      <c r="D206" s="51" t="s">
        <v>228</v>
      </c>
      <c r="E206" s="51" t="s">
        <v>37</v>
      </c>
      <c r="F206" s="51" t="s">
        <v>57</v>
      </c>
      <c r="G206" s="51" t="s">
        <v>37</v>
      </c>
      <c r="H206" s="51" t="s">
        <v>22</v>
      </c>
      <c r="I206" s="51" t="s">
        <v>348</v>
      </c>
      <c r="J206" s="52" t="s">
        <v>492</v>
      </c>
      <c r="K206" s="23">
        <v>4.9</v>
      </c>
      <c r="L206" s="24">
        <v>4.9</v>
      </c>
      <c r="M206" s="24">
        <f t="shared" si="2"/>
        <v>100</v>
      </c>
    </row>
    <row r="207" spans="1:13" ht="27.75" customHeight="1">
      <c r="A207" s="20" t="s">
        <v>526</v>
      </c>
      <c r="B207" s="51" t="s">
        <v>98</v>
      </c>
      <c r="C207" s="51" t="s">
        <v>8</v>
      </c>
      <c r="D207" s="51" t="s">
        <v>228</v>
      </c>
      <c r="E207" s="51" t="s">
        <v>139</v>
      </c>
      <c r="F207" s="51" t="s">
        <v>57</v>
      </c>
      <c r="G207" s="51" t="s">
        <v>37</v>
      </c>
      <c r="H207" s="51" t="s">
        <v>22</v>
      </c>
      <c r="I207" s="51" t="s">
        <v>154</v>
      </c>
      <c r="J207" s="52" t="s">
        <v>522</v>
      </c>
      <c r="K207" s="23">
        <v>0</v>
      </c>
      <c r="L207" s="24">
        <v>75.79</v>
      </c>
      <c r="M207" s="24" t="s">
        <v>358</v>
      </c>
    </row>
    <row r="208" spans="1:13" ht="25.5">
      <c r="A208" s="20" t="s">
        <v>527</v>
      </c>
      <c r="B208" s="21" t="s">
        <v>98</v>
      </c>
      <c r="C208" s="21" t="s">
        <v>8</v>
      </c>
      <c r="D208" s="21" t="s">
        <v>138</v>
      </c>
      <c r="E208" s="21" t="s">
        <v>19</v>
      </c>
      <c r="F208" s="21" t="s">
        <v>21</v>
      </c>
      <c r="G208" s="21" t="s">
        <v>19</v>
      </c>
      <c r="H208" s="21" t="s">
        <v>22</v>
      </c>
      <c r="I208" s="21" t="s">
        <v>21</v>
      </c>
      <c r="J208" s="49" t="s">
        <v>352</v>
      </c>
      <c r="K208" s="50">
        <f>K209</f>
        <v>-439.22</v>
      </c>
      <c r="L208" s="59">
        <f>L209</f>
        <v>-732.22</v>
      </c>
      <c r="M208" s="24" t="s">
        <v>358</v>
      </c>
    </row>
    <row r="209" spans="1:13" ht="25.5">
      <c r="A209" s="20" t="s">
        <v>193</v>
      </c>
      <c r="B209" s="21" t="s">
        <v>98</v>
      </c>
      <c r="C209" s="21" t="s">
        <v>8</v>
      </c>
      <c r="D209" s="21" t="s">
        <v>138</v>
      </c>
      <c r="E209" s="21" t="s">
        <v>19</v>
      </c>
      <c r="F209" s="21" t="s">
        <v>21</v>
      </c>
      <c r="G209" s="21" t="s">
        <v>37</v>
      </c>
      <c r="H209" s="21" t="s">
        <v>22</v>
      </c>
      <c r="I209" s="21" t="s">
        <v>154</v>
      </c>
      <c r="J209" s="49" t="s">
        <v>353</v>
      </c>
      <c r="K209" s="50">
        <f>K210</f>
        <v>-439.22</v>
      </c>
      <c r="L209" s="59">
        <f>L210</f>
        <v>-732.22</v>
      </c>
      <c r="M209" s="24" t="s">
        <v>358</v>
      </c>
    </row>
    <row r="210" spans="1:13" ht="25.5">
      <c r="A210" s="20" t="s">
        <v>528</v>
      </c>
      <c r="B210" s="21" t="s">
        <v>98</v>
      </c>
      <c r="C210" s="21" t="s">
        <v>8</v>
      </c>
      <c r="D210" s="21" t="s">
        <v>138</v>
      </c>
      <c r="E210" s="21" t="s">
        <v>139</v>
      </c>
      <c r="F210" s="21" t="s">
        <v>57</v>
      </c>
      <c r="G210" s="21" t="s">
        <v>37</v>
      </c>
      <c r="H210" s="21" t="s">
        <v>22</v>
      </c>
      <c r="I210" s="21" t="s">
        <v>154</v>
      </c>
      <c r="J210" s="49" t="s">
        <v>354</v>
      </c>
      <c r="K210" s="50">
        <f>-439.22</f>
        <v>-439.22</v>
      </c>
      <c r="L210" s="59">
        <v>-732.22</v>
      </c>
      <c r="M210" s="24" t="s">
        <v>358</v>
      </c>
    </row>
    <row r="211" spans="1:13" ht="12.75">
      <c r="A211" s="62" t="s">
        <v>20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23">
        <f>K10+K113</f>
        <v>1104344.57</v>
      </c>
      <c r="L211" s="23">
        <f>L10+L113</f>
        <v>1106790.34</v>
      </c>
      <c r="M211" s="24">
        <f t="shared" si="2"/>
        <v>100.22146801518662</v>
      </c>
    </row>
    <row r="216" ht="12.75">
      <c r="L216" s="6"/>
    </row>
  </sheetData>
  <sheetProtection/>
  <mergeCells count="11">
    <mergeCell ref="A5:M5"/>
    <mergeCell ref="K7:K8"/>
    <mergeCell ref="L7:L8"/>
    <mergeCell ref="A211:J211"/>
    <mergeCell ref="M7:M8"/>
    <mergeCell ref="L6:M6"/>
    <mergeCell ref="L1:M1"/>
    <mergeCell ref="L2:M3"/>
    <mergeCell ref="A7:A8"/>
    <mergeCell ref="J7:J8"/>
    <mergeCell ref="B7:I7"/>
  </mergeCells>
  <printOptions/>
  <pageMargins left="0.3937007874015748" right="0.1968503937007874" top="0.1968503937007874" bottom="0.1968503937007874" header="0.5118110236220472" footer="0.5118110236220472"/>
  <pageSetup fitToHeight="5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Щербакова</cp:lastModifiedBy>
  <cp:lastPrinted>2022-04-20T03:59:15Z</cp:lastPrinted>
  <dcterms:created xsi:type="dcterms:W3CDTF">2012-10-11T11:27:54Z</dcterms:created>
  <dcterms:modified xsi:type="dcterms:W3CDTF">2023-03-20T06:29:43Z</dcterms:modified>
  <cp:category/>
  <cp:version/>
  <cp:contentType/>
  <cp:contentStatus/>
</cp:coreProperties>
</file>